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506" windowWidth="12120" windowHeight="8700" tabRatio="611" activeTab="0"/>
  </bookViews>
  <sheets>
    <sheet name="2002г.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Поступления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'Декабрь'!$A$1:$R$32</definedName>
  </definedNames>
  <calcPr fullCalcOnLoad="1"/>
</workbook>
</file>

<file path=xl/sharedStrings.xml><?xml version="1.0" encoding="utf-8"?>
<sst xmlns="http://schemas.openxmlformats.org/spreadsheetml/2006/main" count="552" uniqueCount="180">
  <si>
    <t>износ МБП</t>
  </si>
  <si>
    <t>Д.Р.</t>
  </si>
  <si>
    <t>ИТОГО</t>
  </si>
  <si>
    <t>Отчисл. от з/платы</t>
  </si>
  <si>
    <t>Отчисл. с/с /несч.сл/</t>
  </si>
  <si>
    <t>ЗАО моб.телесист.</t>
  </si>
  <si>
    <t>ООО ТЦ Комус</t>
  </si>
  <si>
    <t>Заработная плата</t>
  </si>
  <si>
    <t>ЗАО Моб.телесистема</t>
  </si>
  <si>
    <t>Химкинский МУП /обуч.охот//</t>
  </si>
  <si>
    <t>ООО Акрос/рем ксер/</t>
  </si>
  <si>
    <t>ав.отч.7 /нормат. литер/</t>
  </si>
  <si>
    <t>ав.отч 8 /сод.тр-та/</t>
  </si>
  <si>
    <t>ав.отч 9 /сод. Тр-та/</t>
  </si>
  <si>
    <t>амортиз отчисления</t>
  </si>
  <si>
    <t>Сод.тр-та по акту</t>
  </si>
  <si>
    <t>Амортиз. Отчисления</t>
  </si>
  <si>
    <t>Содерж.тр-та по акту</t>
  </si>
  <si>
    <t>в/ч 74387/люстры/</t>
  </si>
  <si>
    <t>период. Подписка</t>
  </si>
  <si>
    <t>ав.отч 12/усл. аудита/</t>
  </si>
  <si>
    <t>ав отч 15 /салфетки/</t>
  </si>
  <si>
    <t>ав.отч 14/откр.конв. Моющ.ср/</t>
  </si>
  <si>
    <t>ав отч 16 /салфетки/</t>
  </si>
  <si>
    <t>ав отч 17 /сод тр-та/</t>
  </si>
  <si>
    <t>Услуги банка</t>
  </si>
  <si>
    <t>отчисл с/с несч.сл.</t>
  </si>
  <si>
    <t>ЗАО Моб. Телесист.</t>
  </si>
  <si>
    <t>ав.отч 18 /канц.расх/</t>
  </si>
  <si>
    <t>ав.отч 19 /запр.картриджа/</t>
  </si>
  <si>
    <t>ав. отчет 24 /сод.тр./</t>
  </si>
  <si>
    <t>ав. отчет 22 /аудит/</t>
  </si>
  <si>
    <t>по акту /книги/</t>
  </si>
  <si>
    <t>по акту /патроны/</t>
  </si>
  <si>
    <t>по акту /транспорт/</t>
  </si>
  <si>
    <t>аморт. отчисления</t>
  </si>
  <si>
    <t>налог на влад.тр.средств/тракт/</t>
  </si>
  <si>
    <t>расходы банка</t>
  </si>
  <si>
    <t>отчисл с/с несч сл</t>
  </si>
  <si>
    <t>ЗАО моб. Телесист /усл.связи/</t>
  </si>
  <si>
    <t>накладная 3 /корма/</t>
  </si>
  <si>
    <t>ав.отч 26 /венки. визитки/</t>
  </si>
  <si>
    <t>ав.отч 25 /усл. связи/</t>
  </si>
  <si>
    <t>ав.отч.27/штр. за трактор/</t>
  </si>
  <si>
    <t>ав.отч 28/карта и путеводит/</t>
  </si>
  <si>
    <t>ав.отч.29 /сод. тр-та/</t>
  </si>
  <si>
    <t>амортизационн. отчисления</t>
  </si>
  <si>
    <t>подписн издан за апр-май</t>
  </si>
  <si>
    <t>)</t>
  </si>
  <si>
    <t>отчисл. несч. сл. с/с</t>
  </si>
  <si>
    <t>амортизац. отчисления</t>
  </si>
  <si>
    <t>по акту транспорта</t>
  </si>
  <si>
    <t>налог влад.трас-та</t>
  </si>
  <si>
    <t>подп.литератур.</t>
  </si>
  <si>
    <t>аванс.отч. 30 Клосеп(проезд и бланки бумага)</t>
  </si>
  <si>
    <t>ав.отчет 37 Купцов</t>
  </si>
  <si>
    <t>испр.пров.по акту</t>
  </si>
  <si>
    <t>аудит</t>
  </si>
  <si>
    <t>Зао МОБ.телесеть</t>
  </si>
  <si>
    <t>Акрос.усл рем.ксерокс.</t>
  </si>
  <si>
    <t>Химк.техникум</t>
  </si>
  <si>
    <t>Испр.пров.по сод.трансп.</t>
  </si>
  <si>
    <t>Статья расходов</t>
  </si>
  <si>
    <t>Зарплата</t>
  </si>
  <si>
    <t>Мат.пом</t>
  </si>
  <si>
    <t>Трансп</t>
  </si>
  <si>
    <t>Отчислен.</t>
  </si>
  <si>
    <t>Амортизация</t>
  </si>
  <si>
    <t>Износ МБП</t>
  </si>
  <si>
    <t>Канц прин.</t>
  </si>
  <si>
    <t>Усл.связи</t>
  </si>
  <si>
    <t>Сод.тр-та</t>
  </si>
  <si>
    <t>Расх.матер</t>
  </si>
  <si>
    <t>Орг.расх.</t>
  </si>
  <si>
    <t>О/хоз-во</t>
  </si>
  <si>
    <t>Расходы банка</t>
  </si>
  <si>
    <t>Январь</t>
  </si>
  <si>
    <t>Всего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</si>
  <si>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</si>
  <si>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</si>
  <si>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</si>
  <si>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</si>
  <si>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</si>
  <si>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</si>
  <si>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</si>
  <si>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</si>
  <si>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</si>
  <si>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</si>
  <si>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</si>
  <si>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Авнс.отч №1 /Усл.перев/</t>
  </si>
  <si>
    <t>Ав отч 2,3,4,трансп.</t>
  </si>
  <si>
    <t>Подписка</t>
  </si>
  <si>
    <t>По акту сод.тр-та</t>
  </si>
  <si>
    <t>Аморт.отчисл</t>
  </si>
  <si>
    <t>ОСНИ землеустр. /оформлен.земли/</t>
  </si>
  <si>
    <t>ав.отч 5 /нормат.техн.литер/</t>
  </si>
  <si>
    <t>ав.отч  6, /бланки/</t>
  </si>
  <si>
    <t>ЗАО Химлабприбор /кирпич/</t>
  </si>
  <si>
    <t>выдача канц.тов.</t>
  </si>
  <si>
    <t>по акту расхода матер.</t>
  </si>
  <si>
    <t>аванс.отч. Клосеп(нотар)</t>
  </si>
  <si>
    <t>ав.отч.(бак.анал.)</t>
  </si>
  <si>
    <t>ав.отчет 49 Купцов</t>
  </si>
  <si>
    <t>расход матер по акту</t>
  </si>
  <si>
    <t>испр пров (зерно)</t>
  </si>
  <si>
    <t>ав.отчет 53,54</t>
  </si>
  <si>
    <t>.матер и патр. По акту</t>
  </si>
  <si>
    <t>ав.отч.56 оформл. Визы</t>
  </si>
  <si>
    <t>Благотв.(Здоровье Карелии)</t>
  </si>
  <si>
    <t>по акту матер и патр</t>
  </si>
  <si>
    <t>аванс.отч.  Усл. Нотар.</t>
  </si>
  <si>
    <t>Мособлохотупр.бл.лиц.</t>
  </si>
  <si>
    <t>Лицензии для о/х</t>
  </si>
  <si>
    <t>Малоценка для л/х</t>
  </si>
  <si>
    <t>Исправ.пров.(зерно)</t>
  </si>
  <si>
    <t>Кто перечислил</t>
  </si>
  <si>
    <t>23,01,</t>
  </si>
  <si>
    <t>з-д Топаз</t>
  </si>
  <si>
    <t>расчетный счет</t>
  </si>
  <si>
    <t>20,03,</t>
  </si>
  <si>
    <t>16,04,</t>
  </si>
  <si>
    <t>Побываев С.В.</t>
  </si>
  <si>
    <t>касса</t>
  </si>
  <si>
    <t>Белов С.А.</t>
  </si>
  <si>
    <t>Смирнов А.В.</t>
  </si>
  <si>
    <t>ООО "Флайт Космо"</t>
  </si>
  <si>
    <t>трактор</t>
  </si>
  <si>
    <t xml:space="preserve">апрель </t>
  </si>
  <si>
    <t>30,05,</t>
  </si>
  <si>
    <t>Ивер В.М.</t>
  </si>
  <si>
    <t>май</t>
  </si>
  <si>
    <t>Соболь</t>
  </si>
  <si>
    <t>июнь</t>
  </si>
  <si>
    <t>25,07,</t>
  </si>
  <si>
    <t>Колганов А.В.</t>
  </si>
  <si>
    <t>Волков В.Д.</t>
  </si>
  <si>
    <t>Глущенко В.Д.</t>
  </si>
  <si>
    <t>Лаптев В.И.</t>
  </si>
  <si>
    <t>Толмачев В.С.</t>
  </si>
  <si>
    <t>Жуков В.А.</t>
  </si>
  <si>
    <t>Дубов В.М.</t>
  </si>
  <si>
    <t>сентябрь</t>
  </si>
  <si>
    <t>октябрь</t>
  </si>
  <si>
    <t>Петров В.А.</t>
  </si>
  <si>
    <t>Благотвор. взнос Волков</t>
  </si>
  <si>
    <t>Благотворит</t>
  </si>
  <si>
    <t>ос нии и пи землеустройст.</t>
  </si>
  <si>
    <t>по акту  материалов</t>
  </si>
  <si>
    <t>По акту канцтов</t>
  </si>
  <si>
    <t>аванс.отч. Хайченко И.В.(почт.расх)</t>
  </si>
  <si>
    <t>ав.отчет Клосеп В.А.(рем.и запр.картр.)</t>
  </si>
  <si>
    <t>МИД РФ</t>
  </si>
  <si>
    <t>Делов.Москва(газета)</t>
  </si>
  <si>
    <t>УФК (за пользов.жив.мир)</t>
  </si>
  <si>
    <t>аванс.отч. Фалил. (визитки)</t>
  </si>
  <si>
    <t>ведом.выдачи литер</t>
  </si>
  <si>
    <t>акт на списан малоц</t>
  </si>
  <si>
    <t>ведом выдачи сувен</t>
  </si>
  <si>
    <t xml:space="preserve">96счет за </t>
  </si>
  <si>
    <t>Месяц</t>
  </si>
  <si>
    <t>Всего:</t>
  </si>
  <si>
    <t>Мат.помощь</t>
  </si>
  <si>
    <t>Тек. премия</t>
  </si>
  <si>
    <t>Отчисления</t>
  </si>
  <si>
    <t>Канц. Принадл</t>
  </si>
  <si>
    <t>Сод.транспорта</t>
  </si>
  <si>
    <t>Расх.материалов</t>
  </si>
  <si>
    <t xml:space="preserve"> Всего:</t>
  </si>
  <si>
    <t>ООО "Алмо-Вега/голуби, кролики, маркетинг/</t>
  </si>
  <si>
    <t>УКК Мосдор/ обуч. трактор/</t>
  </si>
  <si>
    <t>ООО Акрос/ ремонт ксерокса/</t>
  </si>
  <si>
    <t>Дата</t>
  </si>
  <si>
    <t>Куда</t>
  </si>
  <si>
    <t>Сумма</t>
  </si>
  <si>
    <t xml:space="preserve">96 счет за </t>
  </si>
  <si>
    <t>Мат. помощь</t>
  </si>
  <si>
    <t xml:space="preserve"> 2002г.</t>
  </si>
  <si>
    <t>96 счет за 2002г. Поступление средств.</t>
  </si>
  <si>
    <t>Един. премия</t>
  </si>
  <si>
    <t>Единовр. премия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</si>
</sst>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</numFmts>
  <fonts count="10">
    <font>
      <sz val="10"/>
      <name val="Arial Cy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15" applyBorder="1" applyAlignment="1">
      <alignment/>
    </xf>
    <xf numFmtId="43" fontId="0" fillId="0" borderId="0" xfId="15" applyNumberFormat="1" applyBorder="1" applyAlignment="1">
      <alignment/>
    </xf>
    <xf numFmtId="43" fontId="0" fillId="0" borderId="0" xfId="15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43" fontId="0" fillId="0" borderId="0" xfId="15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3" fontId="5" fillId="0" borderId="3" xfId="15" applyNumberFormat="1" applyFont="1" applyBorder="1" applyAlignment="1">
      <alignment/>
    </xf>
    <xf numFmtId="43" fontId="5" fillId="0" borderId="1" xfId="15" applyNumberFormat="1" applyFont="1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wrapText="1"/>
    </xf>
    <xf numFmtId="166" fontId="5" fillId="0" borderId="3" xfId="0" applyNumberFormat="1" applyFont="1" applyBorder="1" applyAlignment="1">
      <alignment horizontal="right" wrapText="1"/>
    </xf>
    <xf numFmtId="43" fontId="2" fillId="2" borderId="6" xfId="15" applyNumberFormat="1" applyFont="1" applyFill="1" applyBorder="1" applyAlignment="1">
      <alignment/>
    </xf>
    <xf numFmtId="43" fontId="2" fillId="2" borderId="9" xfId="15" applyNumberFormat="1" applyFont="1" applyFill="1" applyBorder="1" applyAlignment="1">
      <alignment/>
    </xf>
    <xf numFmtId="39" fontId="2" fillId="3" borderId="10" xfId="15" applyNumberFormat="1" applyFont="1" applyFill="1" applyBorder="1" applyAlignment="1">
      <alignment horizontal="right"/>
    </xf>
    <xf numFmtId="39" fontId="2" fillId="3" borderId="11" xfId="15" applyNumberFormat="1" applyFont="1" applyFill="1" applyBorder="1" applyAlignment="1">
      <alignment horizontal="right"/>
    </xf>
    <xf numFmtId="39" fontId="2" fillId="3" borderId="5" xfId="15" applyNumberFormat="1" applyFont="1" applyFill="1" applyBorder="1" applyAlignment="1">
      <alignment horizontal="right"/>
    </xf>
    <xf numFmtId="39" fontId="2" fillId="3" borderId="12" xfId="15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43" fontId="4" fillId="3" borderId="13" xfId="15" applyNumberFormat="1" applyFont="1" applyFill="1" applyBorder="1" applyAlignment="1">
      <alignment horizontal="right"/>
    </xf>
    <xf numFmtId="166" fontId="2" fillId="3" borderId="10" xfId="15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166" fontId="2" fillId="3" borderId="5" xfId="15" applyNumberFormat="1" applyFont="1" applyFill="1" applyBorder="1" applyAlignment="1">
      <alignment vertical="center"/>
    </xf>
    <xf numFmtId="166" fontId="2" fillId="3" borderId="12" xfId="15" applyNumberFormat="1" applyFont="1" applyFill="1" applyBorder="1" applyAlignment="1">
      <alignment vertical="center"/>
    </xf>
    <xf numFmtId="166" fontId="2" fillId="3" borderId="11" xfId="15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2" fillId="2" borderId="9" xfId="15" applyFont="1" applyFill="1" applyBorder="1" applyAlignment="1">
      <alignment/>
    </xf>
    <xf numFmtId="43" fontId="4" fillId="2" borderId="9" xfId="15" applyNumberFormat="1" applyFont="1" applyFill="1" applyBorder="1" applyAlignment="1">
      <alignment horizontal="right"/>
    </xf>
    <xf numFmtId="39" fontId="4" fillId="2" borderId="9" xfId="15" applyNumberFormat="1" applyFont="1" applyFill="1" applyBorder="1" applyAlignment="1">
      <alignment horizontal="right"/>
    </xf>
    <xf numFmtId="43" fontId="6" fillId="2" borderId="9" xfId="15" applyNumberFormat="1" applyFont="1" applyFill="1" applyBorder="1" applyAlignment="1">
      <alignment horizontal="right"/>
    </xf>
    <xf numFmtId="43" fontId="5" fillId="0" borderId="3" xfId="15" applyNumberFormat="1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6" fontId="2" fillId="3" borderId="12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6" fontId="2" fillId="3" borderId="5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66" fontId="5" fillId="0" borderId="3" xfId="15" applyNumberFormat="1" applyFont="1" applyBorder="1" applyAlignment="1">
      <alignment/>
    </xf>
    <xf numFmtId="166" fontId="5" fillId="0" borderId="1" xfId="15" applyNumberFormat="1" applyFont="1" applyBorder="1" applyAlignment="1">
      <alignment/>
    </xf>
    <xf numFmtId="166" fontId="5" fillId="0" borderId="3" xfId="15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1" xfId="15" applyNumberFormat="1" applyFont="1" applyBorder="1" applyAlignment="1">
      <alignment horizontal="right"/>
    </xf>
    <xf numFmtId="166" fontId="5" fillId="0" borderId="1" xfId="15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3" fontId="9" fillId="0" borderId="1" xfId="15" applyNumberFormat="1" applyFont="1" applyBorder="1" applyAlignment="1">
      <alignment/>
    </xf>
    <xf numFmtId="43" fontId="9" fillId="0" borderId="3" xfId="15" applyNumberFormat="1" applyFont="1" applyFill="1" applyBorder="1" applyAlignment="1">
      <alignment/>
    </xf>
    <xf numFmtId="43" fontId="9" fillId="0" borderId="1" xfId="15" applyNumberFormat="1" applyFont="1" applyFill="1" applyBorder="1" applyAlignment="1">
      <alignment/>
    </xf>
    <xf numFmtId="44" fontId="9" fillId="0" borderId="1" xfId="15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83;&#1091;&#1073;\&#1041;&#1091;&#1093;&#1075;&#1072;&#1083;&#1090;&#1077;&#1088;&#1080;&#1103;\&#1056;&#1072;&#1089;&#1095;&#1077;&#1090;%20&#1079;-&#1090;&#1099;%20&#1080;%20&#1085;&#1072;&#1083;&#1086;&#1075;&#1086;&#1074;\&#1053;&#1072;&#1095;&#1080;&#1089;&#1083;&#1077;&#1085;&#1080;&#1077;%20&#1079;-&#1090;&#1099;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83;&#1091;&#1073;\&#1041;&#1091;&#1093;&#1075;&#1072;&#1083;&#1090;&#1077;&#1088;&#1080;&#1103;\&#1056;&#1072;&#1089;&#1095;&#1077;&#1090;%20&#1079;-&#1090;&#1099;%20&#1080;%20&#1085;&#1072;&#1083;&#1086;&#1075;&#1086;&#1074;\&#1045;&#1076;&#1080;&#1085;&#1099;&#1081;%20&#1089;&#1086;&#1094;&#1080;&#1072;&#1083;&#1100;&#1085;&#1099;&#1081;%20&#1085;&#1072;&#1083;&#1086;&#1075;%20&#1079;&#1072;%202002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_zarp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S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1">
        <row r="27">
          <cell r="C27">
            <v>38045</v>
          </cell>
          <cell r="I27">
            <v>640</v>
          </cell>
          <cell r="J27">
            <v>38685</v>
          </cell>
          <cell r="K27">
            <v>5557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6">
        <row r="25">
          <cell r="K25">
            <v>120097.10436000001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Q7" sqref="Q7"/>
    </sheetView>
  </sheetViews>
  <sheetFormatPr defaultColWidth="9.00390625" defaultRowHeight="12.75"/>
  <cols>
    <col min="1" max="1" width="13.375" style="6" customWidth="1"/>
    <col min="2" max="6" width="13.75390625" style="6" customWidth="1"/>
    <col min="7" max="7" width="15.00390625" style="6" customWidth="1"/>
    <col min="8" max="8" width="14.625" style="6" customWidth="1"/>
    <col min="9" max="10" width="12.375" style="6" customWidth="1"/>
    <col min="11" max="14" width="13.75390625" style="6" customWidth="1"/>
    <col min="15" max="16" width="14.875" style="6" customWidth="1"/>
    <col min="17" max="17" width="13.75390625" style="6" customWidth="1"/>
    <col min="18" max="18" width="14.875" style="6" customWidth="1"/>
    <col min="19" max="16384" width="9.125" style="6" customWidth="1"/>
  </cols>
  <sheetData>
    <row r="1" spans="1:18" s="3" customFormat="1" ht="31.5" customHeight="1">
      <c r="A1" s="81" t="s">
        <v>158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s="3" customFormat="1" ht="23.25" thickBot="1">
      <c r="B2" s="4"/>
      <c r="C2" s="4"/>
      <c r="D2" s="4"/>
      <c r="E2" s="4"/>
      <c r="F2" s="4"/>
      <c r="H2" s="16"/>
      <c r="I2" s="16" t="s">
        <v>176</v>
      </c>
      <c r="K2" s="4"/>
      <c r="L2" s="4"/>
      <c r="M2" s="4"/>
      <c r="N2" s="4"/>
      <c r="O2" s="4"/>
      <c r="P2" s="4"/>
      <c r="Q2" s="4"/>
      <c r="R2" s="4"/>
    </row>
    <row r="3" spans="1:19" s="3" customFormat="1" ht="13.5" customHeight="1">
      <c r="A3" s="82" t="s">
        <v>159</v>
      </c>
      <c r="B3" s="84" t="s">
        <v>63</v>
      </c>
      <c r="C3" s="84" t="s">
        <v>64</v>
      </c>
      <c r="D3" s="86" t="s">
        <v>179</v>
      </c>
      <c r="E3" s="86" t="s">
        <v>162</v>
      </c>
      <c r="F3" s="84" t="s">
        <v>65</v>
      </c>
      <c r="G3" s="84" t="s">
        <v>66</v>
      </c>
      <c r="H3" s="84" t="s">
        <v>67</v>
      </c>
      <c r="I3" s="84" t="s">
        <v>68</v>
      </c>
      <c r="J3" s="84" t="s">
        <v>69</v>
      </c>
      <c r="K3" s="84" t="s">
        <v>70</v>
      </c>
      <c r="L3" s="84" t="s">
        <v>71</v>
      </c>
      <c r="M3" s="84" t="s">
        <v>72</v>
      </c>
      <c r="N3" s="86" t="s">
        <v>145</v>
      </c>
      <c r="O3" s="84" t="s">
        <v>73</v>
      </c>
      <c r="P3" s="84" t="s">
        <v>74</v>
      </c>
      <c r="Q3" s="84" t="s">
        <v>1</v>
      </c>
      <c r="R3" s="88" t="s">
        <v>2</v>
      </c>
      <c r="S3" s="4"/>
    </row>
    <row r="4" spans="1:18" s="3" customFormat="1" ht="16.5" customHeight="1" thickBot="1">
      <c r="A4" s="83"/>
      <c r="B4" s="85"/>
      <c r="C4" s="85"/>
      <c r="D4" s="90"/>
      <c r="E4" s="90"/>
      <c r="F4" s="85"/>
      <c r="G4" s="85"/>
      <c r="H4" s="85"/>
      <c r="I4" s="85"/>
      <c r="J4" s="85"/>
      <c r="K4" s="85"/>
      <c r="L4" s="85"/>
      <c r="M4" s="85"/>
      <c r="N4" s="87"/>
      <c r="O4" s="85"/>
      <c r="P4" s="85"/>
      <c r="Q4" s="85"/>
      <c r="R4" s="89"/>
    </row>
    <row r="5" spans="1:18" ht="15.75">
      <c r="A5" s="24" t="str">
        <f>Январь!H2</f>
        <v>Январь</v>
      </c>
      <c r="B5" s="49">
        <f>Январь!B33</f>
        <v>38045</v>
      </c>
      <c r="C5" s="19">
        <f>Январь!C33</f>
        <v>640</v>
      </c>
      <c r="D5" s="19">
        <f>Январь!D33</f>
        <v>0</v>
      </c>
      <c r="E5" s="19">
        <f>Январь!E33</f>
        <v>0</v>
      </c>
      <c r="F5" s="19">
        <f>Январь!F33</f>
        <v>38685</v>
      </c>
      <c r="G5" s="19">
        <f>Январь!G33</f>
        <v>120108.21836000001</v>
      </c>
      <c r="H5" s="19">
        <f>Январь!H33</f>
        <v>3827</v>
      </c>
      <c r="I5" s="19">
        <f>Январь!I33</f>
        <v>0</v>
      </c>
      <c r="J5" s="19">
        <f>Январь!J33</f>
        <v>3878.02</v>
      </c>
      <c r="K5" s="19">
        <f>Январь!K33</f>
        <v>10456.21</v>
      </c>
      <c r="L5" s="19">
        <f>Январь!L33</f>
        <v>3382.5</v>
      </c>
      <c r="M5" s="19">
        <f>Январь!M33</f>
        <v>0</v>
      </c>
      <c r="N5" s="19">
        <f>Январь!N33</f>
        <v>0</v>
      </c>
      <c r="O5" s="19">
        <f>Январь!O33</f>
        <v>6186.290000000001</v>
      </c>
      <c r="P5" s="19">
        <f>Январь!P33</f>
        <v>0</v>
      </c>
      <c r="Q5" s="19">
        <f>Январь!Q33</f>
        <v>0</v>
      </c>
      <c r="R5" s="28">
        <f aca="true" t="shared" si="0" ref="R5:R16">SUM(B5:Q5)</f>
        <v>225208.23836</v>
      </c>
    </row>
    <row r="6" spans="1:18" ht="15.75">
      <c r="A6" s="25" t="str">
        <f>Февраль!H2</f>
        <v>Февраль</v>
      </c>
      <c r="B6" s="20">
        <f>Февраль!B33</f>
        <v>33150</v>
      </c>
      <c r="C6" s="20">
        <f>Февраль!C33</f>
        <v>0</v>
      </c>
      <c r="D6" s="20">
        <f>Февраль!D33</f>
        <v>0</v>
      </c>
      <c r="E6" s="20">
        <f>Февраль!E33</f>
        <v>0</v>
      </c>
      <c r="F6" s="20">
        <f>Февраль!F33</f>
        <v>960</v>
      </c>
      <c r="G6" s="20">
        <f>Февраль!G33</f>
        <v>12211.16</v>
      </c>
      <c r="H6" s="20">
        <f>Февраль!H33</f>
        <v>3827</v>
      </c>
      <c r="I6" s="20">
        <f>Февраль!I33</f>
        <v>0</v>
      </c>
      <c r="J6" s="20">
        <f>Февраль!J33</f>
        <v>0</v>
      </c>
      <c r="K6" s="20">
        <f>Февраль!K33</f>
        <v>7712.52</v>
      </c>
      <c r="L6" s="20">
        <f>Февраль!L33</f>
        <v>6792.55</v>
      </c>
      <c r="M6" s="20">
        <f>Февраль!M33</f>
        <v>0</v>
      </c>
      <c r="N6" s="20">
        <f>Февраль!N33</f>
        <v>0</v>
      </c>
      <c r="O6" s="20">
        <f>Февраль!O33</f>
        <v>15171.98</v>
      </c>
      <c r="P6" s="20">
        <f>Февраль!P33</f>
        <v>7968</v>
      </c>
      <c r="Q6" s="20">
        <f>Февраль!Q33</f>
        <v>0</v>
      </c>
      <c r="R6" s="29">
        <f t="shared" si="0"/>
        <v>87793.21</v>
      </c>
    </row>
    <row r="7" spans="1:18" ht="15.75">
      <c r="A7" s="25" t="str">
        <f>Март!H2</f>
        <v>Март</v>
      </c>
      <c r="B7" s="20">
        <f>Март!B33</f>
        <v>30970</v>
      </c>
      <c r="C7" s="20">
        <f>Март!C33</f>
        <v>0</v>
      </c>
      <c r="D7" s="20">
        <f>Март!D33</f>
        <v>0</v>
      </c>
      <c r="E7" s="20">
        <f>Март!E33</f>
        <v>35500</v>
      </c>
      <c r="F7" s="20">
        <f>Март!F33</f>
        <v>640</v>
      </c>
      <c r="G7" s="20">
        <f>Март!G33</f>
        <v>24025.16</v>
      </c>
      <c r="H7" s="20">
        <f>Март!H33</f>
        <v>3827</v>
      </c>
      <c r="I7" s="20">
        <f>Март!I33</f>
        <v>0</v>
      </c>
      <c r="J7" s="20">
        <f>Март!J33</f>
        <v>0</v>
      </c>
      <c r="K7" s="20">
        <f>Март!K33</f>
        <v>0</v>
      </c>
      <c r="L7" s="20">
        <f>Март!L33</f>
        <v>11733.78</v>
      </c>
      <c r="M7" s="20">
        <f>Март!M33</f>
        <v>0</v>
      </c>
      <c r="N7" s="20">
        <f>Март!N33</f>
        <v>0</v>
      </c>
      <c r="O7" s="20">
        <f>Март!O33</f>
        <v>32796.73</v>
      </c>
      <c r="P7" s="20">
        <f>Март!P33</f>
        <v>350000</v>
      </c>
      <c r="Q7" s="20">
        <f>Март!Q33</f>
        <v>58000</v>
      </c>
      <c r="R7" s="29">
        <f t="shared" si="0"/>
        <v>547492.67</v>
      </c>
    </row>
    <row r="8" spans="1:18" ht="15.75">
      <c r="A8" s="25" t="str">
        <f>Апрель!H2</f>
        <v>Апрель</v>
      </c>
      <c r="B8" s="20">
        <f>Апрель!B33</f>
        <v>38796.19</v>
      </c>
      <c r="C8" s="20">
        <f>Апрель!C33</f>
        <v>2500</v>
      </c>
      <c r="D8" s="20">
        <f>Апрель!D33</f>
        <v>0</v>
      </c>
      <c r="E8" s="20">
        <f>Апрель!E33</f>
        <v>0</v>
      </c>
      <c r="F8" s="20">
        <f>Апрель!F33</f>
        <v>640</v>
      </c>
      <c r="G8" s="20">
        <f>Апрель!G33</f>
        <v>15013.28</v>
      </c>
      <c r="H8" s="20">
        <f>Апрель!H33</f>
        <v>3827</v>
      </c>
      <c r="I8" s="20">
        <f>Апрель!I33</f>
        <v>642.95</v>
      </c>
      <c r="J8" s="20">
        <f>Апрель!J33</f>
        <v>98</v>
      </c>
      <c r="K8" s="20">
        <f>Апрель!K33</f>
        <v>10661.5</v>
      </c>
      <c r="L8" s="20">
        <f>Апрель!L33</f>
        <v>7189.57</v>
      </c>
      <c r="M8" s="20">
        <f>Апрель!M33</f>
        <v>26861</v>
      </c>
      <c r="N8" s="20">
        <f>Апрель!N33</f>
        <v>0</v>
      </c>
      <c r="O8" s="20">
        <f>Апрель!O33</f>
        <v>35260</v>
      </c>
      <c r="P8" s="20">
        <f>Апрель!P33</f>
        <v>0</v>
      </c>
      <c r="Q8" s="20">
        <f>Апрель!Q33</f>
        <v>0</v>
      </c>
      <c r="R8" s="29">
        <f t="shared" si="0"/>
        <v>141489.49</v>
      </c>
    </row>
    <row r="9" spans="1:18" ht="15.75">
      <c r="A9" s="25" t="str">
        <f>Май!H2</f>
        <v>Май</v>
      </c>
      <c r="B9" s="20">
        <f>Май!B33</f>
        <v>30870</v>
      </c>
      <c r="C9" s="20">
        <f>Май!C33</f>
        <v>0</v>
      </c>
      <c r="D9" s="20">
        <f>Май!D33</f>
        <v>0</v>
      </c>
      <c r="E9" s="20">
        <f>Май!E33</f>
        <v>0</v>
      </c>
      <c r="F9" s="20">
        <f>Май!F33</f>
        <v>320</v>
      </c>
      <c r="G9" s="20">
        <f>Май!G33</f>
        <v>11165.64</v>
      </c>
      <c r="H9" s="20">
        <f>Май!H33</f>
        <v>3827</v>
      </c>
      <c r="I9" s="20">
        <f>Май!I33</f>
        <v>0</v>
      </c>
      <c r="J9" s="20">
        <f>Май!J33</f>
        <v>0</v>
      </c>
      <c r="K9" s="20">
        <f>Май!K33</f>
        <v>10844.29</v>
      </c>
      <c r="L9" s="20">
        <f>Май!L33</f>
        <v>7031.98</v>
      </c>
      <c r="M9" s="20">
        <f>Май!M33</f>
        <v>0</v>
      </c>
      <c r="N9" s="20">
        <f>Май!N33</f>
        <v>0</v>
      </c>
      <c r="O9" s="20">
        <f>Май!O33</f>
        <v>8481.36</v>
      </c>
      <c r="P9" s="20">
        <f>Май!P33</f>
        <v>512060</v>
      </c>
      <c r="Q9" s="20">
        <f>Май!Q33</f>
        <v>0</v>
      </c>
      <c r="R9" s="29">
        <f t="shared" si="0"/>
        <v>584600.27</v>
      </c>
    </row>
    <row r="10" spans="1:18" ht="15.75">
      <c r="A10" s="25" t="str">
        <f>Июнь!H2</f>
        <v>Июнь</v>
      </c>
      <c r="B10" s="20">
        <f>Июнь!B33</f>
        <v>32670</v>
      </c>
      <c r="C10" s="20">
        <f>Июнь!C33</f>
        <v>0</v>
      </c>
      <c r="D10" s="20">
        <f>Июнь!D33</f>
        <v>0</v>
      </c>
      <c r="E10" s="20">
        <f>Июнь!E33</f>
        <v>36000</v>
      </c>
      <c r="F10" s="20">
        <f>Июнь!F33</f>
        <v>320</v>
      </c>
      <c r="G10" s="20">
        <f>Июнь!G33</f>
        <v>24698.44</v>
      </c>
      <c r="H10" s="20">
        <f>Июнь!H33</f>
        <v>32714</v>
      </c>
      <c r="I10" s="20">
        <f>Июнь!I33</f>
        <v>1450</v>
      </c>
      <c r="J10" s="20">
        <f>Июнь!J33</f>
        <v>0</v>
      </c>
      <c r="K10" s="20">
        <f>Июнь!K33</f>
        <v>10101.01</v>
      </c>
      <c r="L10" s="20">
        <f>Июнь!L33</f>
        <v>9387.4</v>
      </c>
      <c r="M10" s="20">
        <f>Июнь!M33</f>
        <v>0</v>
      </c>
      <c r="N10" s="20">
        <f>Июнь!N33</f>
        <v>0</v>
      </c>
      <c r="O10" s="20">
        <f>Июнь!O33</f>
        <v>-143135.16</v>
      </c>
      <c r="P10" s="20">
        <f>Июнь!P33</f>
        <v>16800</v>
      </c>
      <c r="Q10" s="20">
        <f>Июнь!Q33</f>
        <v>0</v>
      </c>
      <c r="R10" s="29">
        <f t="shared" si="0"/>
        <v>21005.690000000002</v>
      </c>
    </row>
    <row r="11" spans="1:18" ht="15.75">
      <c r="A11" s="25" t="str">
        <f>Июль!H2</f>
        <v>Июль</v>
      </c>
      <c r="B11" s="20">
        <f>Июль!B33</f>
        <v>35170</v>
      </c>
      <c r="C11" s="20">
        <f>Июль!C33</f>
        <v>0</v>
      </c>
      <c r="D11" s="20">
        <f>Июль!D33</f>
        <v>0</v>
      </c>
      <c r="E11" s="20">
        <f>Июль!E33</f>
        <v>0</v>
      </c>
      <c r="F11" s="20">
        <f>Июль!F33</f>
        <v>320</v>
      </c>
      <c r="G11" s="20">
        <f>Июль!G33</f>
        <v>12705.44</v>
      </c>
      <c r="H11" s="20">
        <f>Июль!H33</f>
        <v>8212</v>
      </c>
      <c r="I11" s="20">
        <f>Июль!I33</f>
        <v>0</v>
      </c>
      <c r="J11" s="20">
        <f>Июль!J33</f>
        <v>1743.31</v>
      </c>
      <c r="K11" s="20">
        <f>Июль!K33</f>
        <v>5689.68</v>
      </c>
      <c r="L11" s="20">
        <f>Июль!L33</f>
        <v>7011.02</v>
      </c>
      <c r="M11" s="20">
        <f>Июль!M33</f>
        <v>2397</v>
      </c>
      <c r="N11" s="20">
        <f>Июль!N33</f>
        <v>0</v>
      </c>
      <c r="O11" s="20">
        <f>Июль!O33</f>
        <v>-58609.7</v>
      </c>
      <c r="P11" s="20">
        <f>Июль!P33</f>
        <v>0</v>
      </c>
      <c r="Q11" s="20">
        <f>Июль!Q33</f>
        <v>0</v>
      </c>
      <c r="R11" s="29">
        <f t="shared" si="0"/>
        <v>14638.75</v>
      </c>
    </row>
    <row r="12" spans="1:18" ht="15.75">
      <c r="A12" s="25" t="str">
        <f>Август!H2</f>
        <v>Август</v>
      </c>
      <c r="B12" s="20">
        <f>Август!B33</f>
        <v>45716.64</v>
      </c>
      <c r="C12" s="20">
        <f>Август!C33</f>
        <v>9000</v>
      </c>
      <c r="D12" s="20">
        <f>Август!D33</f>
        <v>0</v>
      </c>
      <c r="E12" s="20">
        <f>Август!E33</f>
        <v>39000</v>
      </c>
      <c r="F12" s="20">
        <f>Август!F33</f>
        <v>320</v>
      </c>
      <c r="G12" s="20">
        <f>Август!G33</f>
        <v>32949.04</v>
      </c>
      <c r="H12" s="20">
        <f>Август!H33</f>
        <v>7600</v>
      </c>
      <c r="I12" s="20">
        <f>Август!I33</f>
        <v>0</v>
      </c>
      <c r="J12" s="20">
        <f>Август!J33</f>
        <v>0</v>
      </c>
      <c r="K12" s="20">
        <f>Август!K33</f>
        <v>12690.43</v>
      </c>
      <c r="L12" s="20">
        <f>Август!L33</f>
        <v>3006.88</v>
      </c>
      <c r="M12" s="20">
        <f>Август!M33</f>
        <v>570</v>
      </c>
      <c r="N12" s="20">
        <f>Август!N33</f>
        <v>0</v>
      </c>
      <c r="O12" s="20">
        <f>Август!O33</f>
        <v>21</v>
      </c>
      <c r="P12" s="20">
        <f>Август!P33</f>
        <v>-256030</v>
      </c>
      <c r="Q12" s="20">
        <f>Август!Q33</f>
        <v>0</v>
      </c>
      <c r="R12" s="29">
        <f t="shared" si="0"/>
        <v>-105156.01000000001</v>
      </c>
    </row>
    <row r="13" spans="1:18" ht="15.75">
      <c r="A13" s="25" t="str">
        <f>Сентябрь!H2</f>
        <v>Сентябрь</v>
      </c>
      <c r="B13" s="20">
        <f>Сентябрь!B33</f>
        <v>46020</v>
      </c>
      <c r="C13" s="20">
        <f>Сентябрь!C33</f>
        <v>0</v>
      </c>
      <c r="D13" s="20">
        <f>Сентябрь!D33</f>
        <v>0</v>
      </c>
      <c r="E13" s="20">
        <f>Сентябрь!E33</f>
        <v>0</v>
      </c>
      <c r="F13" s="20">
        <f>Сентябрь!F33</f>
        <v>640</v>
      </c>
      <c r="G13" s="20">
        <f>Сентябрь!G33</f>
        <v>16703.96</v>
      </c>
      <c r="H13" s="20">
        <f>Сентябрь!H33</f>
        <v>8047</v>
      </c>
      <c r="I13" s="20">
        <f>Сентябрь!I33</f>
        <v>232</v>
      </c>
      <c r="J13" s="20">
        <f>Сентябрь!J33</f>
        <v>0</v>
      </c>
      <c r="K13" s="20">
        <f>Сентябрь!K33</f>
        <v>9677.99</v>
      </c>
      <c r="L13" s="20">
        <f>Сентябрь!L33</f>
        <v>7756.61</v>
      </c>
      <c r="M13" s="20">
        <f>Сентябрь!M33</f>
        <v>12250</v>
      </c>
      <c r="N13" s="20">
        <f>Сентябрь!N33</f>
        <v>15000</v>
      </c>
      <c r="O13" s="20">
        <f>Сентябрь!O33</f>
        <v>1064</v>
      </c>
      <c r="P13" s="20">
        <f>Сентябрь!P33</f>
        <v>0</v>
      </c>
      <c r="Q13" s="20">
        <f>Сентябрь!Q33</f>
        <v>0</v>
      </c>
      <c r="R13" s="29">
        <f t="shared" si="0"/>
        <v>117391.56</v>
      </c>
    </row>
    <row r="14" spans="1:18" ht="15.75">
      <c r="A14" s="25" t="str">
        <f>Октябрь!H2</f>
        <v>Октябрь</v>
      </c>
      <c r="B14" s="20">
        <f>Октябрь!B33</f>
        <v>53373.92</v>
      </c>
      <c r="C14" s="20">
        <f>Октябрь!C33</f>
        <v>11000</v>
      </c>
      <c r="D14" s="20">
        <f>Октябрь!D33</f>
        <v>0</v>
      </c>
      <c r="E14" s="20">
        <f>Октябрь!E33</f>
        <v>0</v>
      </c>
      <c r="F14" s="20">
        <f>Октябрь!F33</f>
        <v>640</v>
      </c>
      <c r="G14" s="20">
        <f>Октябрь!G33</f>
        <v>22916.96</v>
      </c>
      <c r="H14" s="20">
        <f>Октябрь!H33</f>
        <v>8047</v>
      </c>
      <c r="I14" s="20">
        <f>Октябрь!I33</f>
        <v>0</v>
      </c>
      <c r="J14" s="20">
        <f>Октябрь!J33</f>
        <v>0</v>
      </c>
      <c r="K14" s="20">
        <f>Октябрь!K33</f>
        <v>8392.63</v>
      </c>
      <c r="L14" s="20">
        <f>Октябрь!L33</f>
        <v>0</v>
      </c>
      <c r="M14" s="20">
        <f>Октябрь!M33</f>
        <v>4840</v>
      </c>
      <c r="N14" s="20">
        <f>Октябрь!N33</f>
        <v>0</v>
      </c>
      <c r="O14" s="20">
        <f>Октябрь!O33</f>
        <v>1320.75</v>
      </c>
      <c r="P14" s="20">
        <f>Октябрь!P33</f>
        <v>-228950</v>
      </c>
      <c r="Q14" s="20">
        <f>Октябрь!Q33</f>
        <v>0</v>
      </c>
      <c r="R14" s="29">
        <f t="shared" si="0"/>
        <v>-118418.73999999999</v>
      </c>
    </row>
    <row r="15" spans="1:18" ht="15.75">
      <c r="A15" s="25" t="str">
        <f>Ноябрь!H2</f>
        <v>Ноябрь</v>
      </c>
      <c r="B15" s="20">
        <f>Ноябрь!B33</f>
        <v>62969.81</v>
      </c>
      <c r="C15" s="20">
        <f>Ноябрь!C33</f>
        <v>12000</v>
      </c>
      <c r="D15" s="20">
        <f>Ноябрь!D33</f>
        <v>52000</v>
      </c>
      <c r="E15" s="20">
        <f>Ноябрь!E33</f>
        <v>0</v>
      </c>
      <c r="F15" s="20">
        <f>Ноябрь!F33</f>
        <v>640</v>
      </c>
      <c r="G15" s="20">
        <f>Ноябрь!G33</f>
        <v>46168.38</v>
      </c>
      <c r="H15" s="20">
        <f>Ноябрь!H33</f>
        <v>8047</v>
      </c>
      <c r="I15" s="20">
        <f>Ноябрь!I33</f>
        <v>0</v>
      </c>
      <c r="J15" s="20">
        <f>Ноябрь!J33</f>
        <v>0</v>
      </c>
      <c r="K15" s="20">
        <f>Ноябрь!K33</f>
        <v>15231.08</v>
      </c>
      <c r="L15" s="20">
        <f>Ноябрь!L33</f>
        <v>0</v>
      </c>
      <c r="M15" s="20">
        <f>Ноябрь!M33</f>
        <v>0</v>
      </c>
      <c r="N15" s="20">
        <f>Ноябрь!N33</f>
        <v>30000</v>
      </c>
      <c r="O15" s="20">
        <f>Ноябрь!O33</f>
        <v>13374.85</v>
      </c>
      <c r="P15" s="20">
        <f>Ноябрь!P33</f>
        <v>9000</v>
      </c>
      <c r="Q15" s="20">
        <f>Ноябрь!Q33</f>
        <v>0</v>
      </c>
      <c r="R15" s="29">
        <f t="shared" si="0"/>
        <v>249431.12</v>
      </c>
    </row>
    <row r="16" spans="1:18" ht="15.75">
      <c r="A16" s="25" t="str">
        <f>Декабрь!H2</f>
        <v>Декабрь</v>
      </c>
      <c r="B16" s="20">
        <f>Декабрь!B33</f>
        <v>40770</v>
      </c>
      <c r="C16" s="20">
        <f>Декабрь!C33</f>
        <v>3000</v>
      </c>
      <c r="D16" s="20">
        <f>Декабрь!D33</f>
        <v>0</v>
      </c>
      <c r="E16" s="20">
        <f>Декабрь!E33</f>
        <v>0</v>
      </c>
      <c r="F16" s="20">
        <f>Декабрь!F33</f>
        <v>640</v>
      </c>
      <c r="G16" s="20">
        <f>Декабрь!G33</f>
        <v>14298.61</v>
      </c>
      <c r="H16" s="20">
        <f>Декабрь!H33</f>
        <v>4123</v>
      </c>
      <c r="I16" s="20">
        <f>Декабрь!I33</f>
        <v>1856.91</v>
      </c>
      <c r="J16" s="20">
        <f>Декабрь!J33</f>
        <v>0</v>
      </c>
      <c r="K16" s="20">
        <f>Декабрь!K33</f>
        <v>20775.78</v>
      </c>
      <c r="L16" s="20">
        <f>Декабрь!L33</f>
        <v>0</v>
      </c>
      <c r="M16" s="20">
        <f>Декабрь!M33</f>
        <v>0</v>
      </c>
      <c r="N16" s="20">
        <f>Декабрь!N33</f>
        <v>0</v>
      </c>
      <c r="O16" s="20">
        <f>Декабрь!O33</f>
        <v>74080.98</v>
      </c>
      <c r="P16" s="20">
        <f>Декабрь!P33</f>
        <v>0</v>
      </c>
      <c r="Q16" s="20">
        <f>Декабрь!Q33</f>
        <v>0</v>
      </c>
      <c r="R16" s="29">
        <f t="shared" si="0"/>
        <v>159545.28</v>
      </c>
    </row>
    <row r="17" spans="1:18" ht="15.75">
      <c r="A17" s="2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9"/>
    </row>
    <row r="18" spans="1:18" ht="15.75">
      <c r="A18" s="2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9"/>
    </row>
    <row r="19" spans="1:18" ht="19.5" thickBot="1">
      <c r="A19" s="34" t="s">
        <v>167</v>
      </c>
      <c r="B19" s="26">
        <f>SUM(B5:B18)</f>
        <v>488521.56</v>
      </c>
      <c r="C19" s="26">
        <f aca="true" t="shared" si="1" ref="C19:Q19">SUM(C5:C18)</f>
        <v>38140</v>
      </c>
      <c r="D19" s="26">
        <f t="shared" si="1"/>
        <v>52000</v>
      </c>
      <c r="E19" s="26">
        <f t="shared" si="1"/>
        <v>110500</v>
      </c>
      <c r="F19" s="26">
        <f t="shared" si="1"/>
        <v>44765</v>
      </c>
      <c r="G19" s="26">
        <f t="shared" si="1"/>
        <v>352964.28836</v>
      </c>
      <c r="H19" s="26">
        <f t="shared" si="1"/>
        <v>95925</v>
      </c>
      <c r="I19" s="26">
        <f t="shared" si="1"/>
        <v>4181.86</v>
      </c>
      <c r="J19" s="26">
        <f t="shared" si="1"/>
        <v>5719.33</v>
      </c>
      <c r="K19" s="26">
        <f t="shared" si="1"/>
        <v>122233.12000000002</v>
      </c>
      <c r="L19" s="26">
        <f t="shared" si="1"/>
        <v>63292.29</v>
      </c>
      <c r="M19" s="26">
        <f t="shared" si="1"/>
        <v>46918</v>
      </c>
      <c r="N19" s="26">
        <f t="shared" si="1"/>
        <v>45000</v>
      </c>
      <c r="O19" s="26">
        <f t="shared" si="1"/>
        <v>-13986.919999999998</v>
      </c>
      <c r="P19" s="26">
        <f t="shared" si="1"/>
        <v>410848</v>
      </c>
      <c r="Q19" s="26">
        <f t="shared" si="1"/>
        <v>58000</v>
      </c>
      <c r="R19" s="27">
        <f>SUM(R5:R18)</f>
        <v>1925021.52836</v>
      </c>
    </row>
    <row r="20" spans="1:18" ht="12.75" customHeight="1">
      <c r="A20" s="10"/>
      <c r="B20" s="7"/>
      <c r="C20" s="7"/>
      <c r="D20" s="7"/>
      <c r="E20" s="7"/>
      <c r="F20" s="7"/>
      <c r="G20" s="7"/>
      <c r="H20" s="7"/>
      <c r="I20" s="7"/>
      <c r="J20" s="7"/>
      <c r="K20" s="7"/>
      <c r="L20" s="11"/>
      <c r="M20" s="7"/>
      <c r="N20" s="7"/>
      <c r="O20" s="7"/>
      <c r="P20" s="7"/>
      <c r="Q20" s="7"/>
      <c r="R20" s="7"/>
    </row>
  </sheetData>
  <mergeCells count="19">
    <mergeCell ref="F3:F4"/>
    <mergeCell ref="B3:B4"/>
    <mergeCell ref="C3:C4"/>
    <mergeCell ref="D3:D4"/>
    <mergeCell ref="E3:E4"/>
    <mergeCell ref="J3:J4"/>
    <mergeCell ref="K3:K4"/>
    <mergeCell ref="L3:L4"/>
    <mergeCell ref="I3:I4"/>
    <mergeCell ref="A1:R1"/>
    <mergeCell ref="A3:A4"/>
    <mergeCell ref="M3:M4"/>
    <mergeCell ref="O3:O4"/>
    <mergeCell ref="P3:P4"/>
    <mergeCell ref="N3:N4"/>
    <mergeCell ref="G3:G4"/>
    <mergeCell ref="H3:H4"/>
    <mergeCell ref="R3:R4"/>
    <mergeCell ref="Q3:Q4"/>
  </mergeCells>
  <printOptions/>
  <pageMargins left="0.39" right="0.3" top="0.91" bottom="1" header="0.5" footer="0.5"/>
  <pageSetup horizontalDpi="600" verticalDpi="600" orientation="landscape" paperSize="9" scale="57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pane xSplit="11595" topLeftCell="J1" activePane="topLeft" state="split"/>
      <selection pane="topLeft" activeCell="E3" sqref="D3:E3"/>
      <selection pane="topRight" activeCell="J1" sqref="J1"/>
    </sheetView>
  </sheetViews>
  <sheetFormatPr defaultColWidth="9.00390625" defaultRowHeight="12.75"/>
  <cols>
    <col min="1" max="1" width="21.75390625" style="6" customWidth="1"/>
    <col min="2" max="2" width="11.875" style="6" bestFit="1" customWidth="1"/>
    <col min="3" max="5" width="6.75390625" style="6" customWidth="1"/>
    <col min="6" max="6" width="9.00390625" style="6" customWidth="1"/>
    <col min="7" max="7" width="11.875" style="6" bestFit="1" customWidth="1"/>
    <col min="8" max="8" width="10.75390625" style="6" customWidth="1"/>
    <col min="9" max="9" width="9.00390625" style="6" customWidth="1"/>
    <col min="10" max="10" width="6.75390625" style="6" bestFit="1" customWidth="1"/>
    <col min="11" max="12" width="10.75390625" style="6" customWidth="1"/>
    <col min="13" max="13" width="11.875" style="6" bestFit="1" customWidth="1"/>
    <col min="14" max="15" width="11.875" style="6" customWidth="1"/>
    <col min="16" max="16" width="6.75390625" style="6" customWidth="1"/>
    <col min="17" max="17" width="6.75390625" style="6" bestFit="1" customWidth="1"/>
    <col min="18" max="18" width="13.125" style="6" bestFit="1" customWidth="1"/>
    <col min="19" max="16384" width="9.125" style="6" customWidth="1"/>
  </cols>
  <sheetData>
    <row r="1" spans="1:18" s="3" customFormat="1" ht="31.5" customHeight="1">
      <c r="A1" s="81" t="s">
        <v>174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s="3" customFormat="1" ht="23.25" thickBot="1">
      <c r="B2" s="4"/>
      <c r="C2" s="4"/>
      <c r="D2" s="4"/>
      <c r="E2" s="4"/>
      <c r="F2" s="4"/>
      <c r="H2" s="16" t="s">
        <v>85</v>
      </c>
      <c r="J2" s="16" t="s">
        <v>176</v>
      </c>
      <c r="K2" s="4"/>
      <c r="L2" s="4"/>
      <c r="M2" s="4"/>
      <c r="N2" s="4"/>
      <c r="O2" s="4"/>
      <c r="P2" s="4"/>
      <c r="Q2" s="4"/>
      <c r="R2" s="4"/>
    </row>
    <row r="3" spans="1:19" s="3" customFormat="1" ht="30" customHeight="1" thickBot="1">
      <c r="A3" s="18" t="s">
        <v>62</v>
      </c>
      <c r="B3" s="14" t="s">
        <v>63</v>
      </c>
      <c r="C3" s="14" t="s">
        <v>161</v>
      </c>
      <c r="D3" s="13" t="s">
        <v>178</v>
      </c>
      <c r="E3" s="13" t="s">
        <v>162</v>
      </c>
      <c r="F3" s="14" t="s">
        <v>65</v>
      </c>
      <c r="G3" s="14" t="s">
        <v>163</v>
      </c>
      <c r="H3" s="14" t="s">
        <v>67</v>
      </c>
      <c r="I3" s="14" t="s">
        <v>68</v>
      </c>
      <c r="J3" s="14" t="s">
        <v>164</v>
      </c>
      <c r="K3" s="14" t="s">
        <v>70</v>
      </c>
      <c r="L3" s="14" t="s">
        <v>165</v>
      </c>
      <c r="M3" s="14" t="s">
        <v>166</v>
      </c>
      <c r="N3" s="14" t="s">
        <v>145</v>
      </c>
      <c r="O3" s="14" t="s">
        <v>73</v>
      </c>
      <c r="P3" s="14" t="s">
        <v>74</v>
      </c>
      <c r="Q3" s="14" t="s">
        <v>1</v>
      </c>
      <c r="R3" s="21" t="s">
        <v>2</v>
      </c>
      <c r="S3" s="4"/>
    </row>
    <row r="4" spans="1:18" ht="15.75">
      <c r="A4" s="24" t="s">
        <v>7</v>
      </c>
      <c r="B4" s="69">
        <v>46020</v>
      </c>
      <c r="C4" s="69"/>
      <c r="D4" s="69"/>
      <c r="E4" s="69"/>
      <c r="F4" s="69">
        <v>640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37">
        <f aca="true" t="shared" si="0" ref="R4:R32">SUM(B4:Q4)</f>
        <v>46660</v>
      </c>
    </row>
    <row r="5" spans="1:18" ht="15.75">
      <c r="A5" s="25" t="s">
        <v>3</v>
      </c>
      <c r="B5" s="70"/>
      <c r="C5" s="70"/>
      <c r="D5" s="70"/>
      <c r="E5" s="70"/>
      <c r="F5" s="70"/>
      <c r="G5" s="70">
        <v>16610.96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38">
        <f t="shared" si="0"/>
        <v>16610.96</v>
      </c>
    </row>
    <row r="6" spans="1:18" ht="15.75">
      <c r="A6" s="25" t="s">
        <v>49</v>
      </c>
      <c r="B6" s="70"/>
      <c r="C6" s="70"/>
      <c r="D6" s="70"/>
      <c r="E6" s="70"/>
      <c r="F6" s="70"/>
      <c r="G6" s="70">
        <v>93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38">
        <f t="shared" si="0"/>
        <v>93</v>
      </c>
    </row>
    <row r="7" spans="1:18" ht="15.75">
      <c r="A7" s="25" t="s">
        <v>37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>
        <v>14</v>
      </c>
      <c r="P7" s="70"/>
      <c r="Q7" s="70"/>
      <c r="R7" s="38">
        <f t="shared" si="0"/>
        <v>14</v>
      </c>
    </row>
    <row r="8" spans="1:18" ht="15.75">
      <c r="A8" s="25" t="s">
        <v>50</v>
      </c>
      <c r="B8" s="70"/>
      <c r="C8" s="70"/>
      <c r="D8" s="70"/>
      <c r="E8" s="70"/>
      <c r="F8" s="70"/>
      <c r="G8" s="70"/>
      <c r="H8" s="70">
        <v>8047</v>
      </c>
      <c r="I8" s="70"/>
      <c r="J8" s="70"/>
      <c r="K8" s="70"/>
      <c r="L8" s="70"/>
      <c r="M8" s="70"/>
      <c r="N8" s="70"/>
      <c r="O8" s="70"/>
      <c r="P8" s="70"/>
      <c r="Q8" s="70"/>
      <c r="R8" s="38">
        <f t="shared" si="0"/>
        <v>8047</v>
      </c>
    </row>
    <row r="9" spans="1:18" ht="15.75">
      <c r="A9" s="25" t="s">
        <v>51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38">
        <f t="shared" si="0"/>
        <v>0</v>
      </c>
    </row>
    <row r="10" spans="1:18" ht="15.75">
      <c r="A10" s="25" t="s">
        <v>0</v>
      </c>
      <c r="B10" s="70"/>
      <c r="C10" s="70"/>
      <c r="D10" s="70"/>
      <c r="E10" s="70"/>
      <c r="F10" s="70"/>
      <c r="G10" s="70"/>
      <c r="H10" s="70"/>
      <c r="I10" s="70">
        <v>232</v>
      </c>
      <c r="J10" s="70"/>
      <c r="K10" s="70"/>
      <c r="L10" s="70"/>
      <c r="M10" s="70"/>
      <c r="N10" s="70"/>
      <c r="O10" s="70"/>
      <c r="P10" s="70"/>
      <c r="Q10" s="70"/>
      <c r="R10" s="38">
        <f t="shared" si="0"/>
        <v>232</v>
      </c>
    </row>
    <row r="11" spans="1:18" ht="15.75">
      <c r="A11" s="25" t="s">
        <v>52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38">
        <f t="shared" si="0"/>
        <v>0</v>
      </c>
    </row>
    <row r="12" spans="1:18" ht="15.75">
      <c r="A12" s="25" t="s">
        <v>53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38">
        <f t="shared" si="0"/>
        <v>0</v>
      </c>
    </row>
    <row r="13" spans="1:18" ht="15.75">
      <c r="A13" s="25" t="s">
        <v>54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38">
        <f t="shared" si="0"/>
        <v>0</v>
      </c>
    </row>
    <row r="14" spans="1:18" ht="15.75">
      <c r="A14" s="25" t="s">
        <v>105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>
        <v>7756.61</v>
      </c>
      <c r="M14" s="70"/>
      <c r="N14" s="70"/>
      <c r="O14" s="70"/>
      <c r="P14" s="70"/>
      <c r="Q14" s="70"/>
      <c r="R14" s="38">
        <f t="shared" si="0"/>
        <v>7756.61</v>
      </c>
    </row>
    <row r="15" spans="1:18" ht="15.75">
      <c r="A15" s="25" t="s">
        <v>56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38">
        <f t="shared" si="0"/>
        <v>0</v>
      </c>
    </row>
    <row r="16" spans="1:18" ht="15.75">
      <c r="A16" s="25" t="s">
        <v>57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38">
        <f t="shared" si="0"/>
        <v>0</v>
      </c>
    </row>
    <row r="17" spans="1:18" ht="15.75">
      <c r="A17" s="25" t="s">
        <v>106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>
        <v>12250</v>
      </c>
      <c r="N17" s="70"/>
      <c r="O17" s="70"/>
      <c r="P17" s="70"/>
      <c r="Q17" s="70"/>
      <c r="R17" s="38">
        <f t="shared" si="0"/>
        <v>12250</v>
      </c>
    </row>
    <row r="18" spans="1:18" ht="15.75">
      <c r="A18" s="25" t="s">
        <v>107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>
        <v>1050</v>
      </c>
      <c r="P18" s="70"/>
      <c r="Q18" s="70"/>
      <c r="R18" s="38">
        <f t="shared" si="0"/>
        <v>1050</v>
      </c>
    </row>
    <row r="19" spans="1:18" ht="15.75">
      <c r="A19" s="25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38">
        <f t="shared" si="0"/>
        <v>0</v>
      </c>
    </row>
    <row r="20" spans="1:18" ht="15.75">
      <c r="A20" s="25" t="s">
        <v>58</v>
      </c>
      <c r="B20" s="70"/>
      <c r="C20" s="70"/>
      <c r="D20" s="70"/>
      <c r="E20" s="70"/>
      <c r="F20" s="70"/>
      <c r="G20" s="70"/>
      <c r="H20" s="70"/>
      <c r="I20" s="70"/>
      <c r="J20" s="70"/>
      <c r="K20" s="70">
        <v>9677.99</v>
      </c>
      <c r="L20" s="70"/>
      <c r="M20" s="70"/>
      <c r="N20" s="70"/>
      <c r="O20" s="70"/>
      <c r="P20" s="70"/>
      <c r="Q20" s="70"/>
      <c r="R20" s="38">
        <f t="shared" si="0"/>
        <v>9677.99</v>
      </c>
    </row>
    <row r="21" spans="1:18" ht="15.75">
      <c r="A21" s="25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38">
        <f t="shared" si="0"/>
        <v>0</v>
      </c>
    </row>
    <row r="22" spans="1:18" ht="15.75">
      <c r="A22" s="25" t="s">
        <v>60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38">
        <f t="shared" si="0"/>
        <v>0</v>
      </c>
    </row>
    <row r="23" spans="1:18" s="5" customFormat="1" ht="15.75">
      <c r="A23" s="45" t="s">
        <v>61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38">
        <f t="shared" si="0"/>
        <v>0</v>
      </c>
    </row>
    <row r="24" spans="1:18" ht="15.75">
      <c r="A24" s="25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38">
        <f t="shared" si="0"/>
        <v>0</v>
      </c>
    </row>
    <row r="25" spans="1:18" ht="15.75">
      <c r="A25" s="25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38">
        <f t="shared" si="0"/>
        <v>0</v>
      </c>
    </row>
    <row r="26" spans="1:18" ht="15.75">
      <c r="A26" s="25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38">
        <f t="shared" si="0"/>
        <v>0</v>
      </c>
    </row>
    <row r="27" spans="1:18" ht="15.75">
      <c r="A27" s="2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38">
        <f t="shared" si="0"/>
        <v>0</v>
      </c>
    </row>
    <row r="28" spans="1:18" ht="15.75">
      <c r="A28" s="25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38">
        <f t="shared" si="0"/>
        <v>0</v>
      </c>
    </row>
    <row r="29" spans="1:18" ht="15.75">
      <c r="A29" s="25" t="s">
        <v>108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>
        <v>15000</v>
      </c>
      <c r="O29" s="77"/>
      <c r="P29" s="70"/>
      <c r="Q29" s="70"/>
      <c r="R29" s="38">
        <f t="shared" si="0"/>
        <v>15000</v>
      </c>
    </row>
    <row r="30" spans="1:18" ht="15.75">
      <c r="A30" s="25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38">
        <f t="shared" si="0"/>
        <v>0</v>
      </c>
    </row>
    <row r="31" spans="1:18" ht="15.75">
      <c r="A31" s="25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38">
        <f t="shared" si="0"/>
        <v>0</v>
      </c>
    </row>
    <row r="32" spans="1:18" ht="18.75">
      <c r="A32" s="4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38">
        <f t="shared" si="0"/>
        <v>0</v>
      </c>
    </row>
    <row r="33" spans="1:18" ht="19.5" thickBot="1">
      <c r="A33" s="34" t="s">
        <v>77</v>
      </c>
      <c r="B33" s="35">
        <f>SUM(B4:B32)</f>
        <v>46020</v>
      </c>
      <c r="C33" s="35">
        <f aca="true" t="shared" si="1" ref="C33:R33">SUM(C4:C32)</f>
        <v>0</v>
      </c>
      <c r="D33" s="35">
        <f t="shared" si="1"/>
        <v>0</v>
      </c>
      <c r="E33" s="35">
        <f t="shared" si="1"/>
        <v>0</v>
      </c>
      <c r="F33" s="35">
        <f t="shared" si="1"/>
        <v>640</v>
      </c>
      <c r="G33" s="35">
        <f t="shared" si="1"/>
        <v>16703.96</v>
      </c>
      <c r="H33" s="35">
        <f t="shared" si="1"/>
        <v>8047</v>
      </c>
      <c r="I33" s="35">
        <f t="shared" si="1"/>
        <v>232</v>
      </c>
      <c r="J33" s="35">
        <f t="shared" si="1"/>
        <v>0</v>
      </c>
      <c r="K33" s="35">
        <f t="shared" si="1"/>
        <v>9677.99</v>
      </c>
      <c r="L33" s="35">
        <f t="shared" si="1"/>
        <v>7756.61</v>
      </c>
      <c r="M33" s="35">
        <f t="shared" si="1"/>
        <v>12250</v>
      </c>
      <c r="N33" s="35">
        <f t="shared" si="1"/>
        <v>15000</v>
      </c>
      <c r="O33" s="35">
        <f t="shared" si="1"/>
        <v>1064</v>
      </c>
      <c r="P33" s="35">
        <f t="shared" si="1"/>
        <v>0</v>
      </c>
      <c r="Q33" s="35">
        <f t="shared" si="1"/>
        <v>0</v>
      </c>
      <c r="R33" s="39">
        <f t="shared" si="1"/>
        <v>117391.56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B4" sqref="B4"/>
    </sheetView>
  </sheetViews>
  <sheetFormatPr defaultColWidth="9.00390625" defaultRowHeight="12.75"/>
  <cols>
    <col min="1" max="1" width="24.25390625" style="6" customWidth="1"/>
    <col min="2" max="2" width="14.875" style="6" bestFit="1" customWidth="1"/>
    <col min="3" max="3" width="11.875" style="6" bestFit="1" customWidth="1"/>
    <col min="4" max="5" width="6.75390625" style="6" customWidth="1"/>
    <col min="6" max="6" width="10.75390625" style="6" bestFit="1" customWidth="1"/>
    <col min="7" max="8" width="11.875" style="6" bestFit="1" customWidth="1"/>
    <col min="9" max="9" width="6.75390625" style="6" customWidth="1"/>
    <col min="10" max="10" width="6.75390625" style="6" bestFit="1" customWidth="1"/>
    <col min="11" max="11" width="11.875" style="6" bestFit="1" customWidth="1"/>
    <col min="12" max="12" width="6.75390625" style="6" customWidth="1"/>
    <col min="13" max="13" width="10.75390625" style="6" customWidth="1"/>
    <col min="14" max="14" width="6.75390625" style="6" customWidth="1"/>
    <col min="15" max="15" width="10.75390625" style="6" customWidth="1"/>
    <col min="16" max="16" width="13.875" style="6" bestFit="1" customWidth="1"/>
    <col min="17" max="17" width="6.75390625" style="6" bestFit="1" customWidth="1"/>
    <col min="18" max="18" width="13.875" style="6" bestFit="1" customWidth="1"/>
    <col min="19" max="16384" width="9.125" style="6" customWidth="1"/>
  </cols>
  <sheetData>
    <row r="1" spans="1:18" s="3" customFormat="1" ht="31.5" customHeight="1">
      <c r="A1" s="81" t="s">
        <v>174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s="3" customFormat="1" ht="23.25" thickBot="1">
      <c r="B2" s="4"/>
      <c r="C2" s="4"/>
      <c r="D2" s="4"/>
      <c r="E2" s="4"/>
      <c r="F2" s="4"/>
      <c r="H2" s="16" t="s">
        <v>86</v>
      </c>
      <c r="J2" s="16" t="s">
        <v>176</v>
      </c>
      <c r="K2" s="4"/>
      <c r="L2" s="4"/>
      <c r="M2" s="4"/>
      <c r="N2" s="4"/>
      <c r="O2" s="4"/>
      <c r="P2" s="4"/>
      <c r="Q2" s="4"/>
      <c r="R2" s="4"/>
    </row>
    <row r="3" spans="1:19" s="3" customFormat="1" ht="30" customHeight="1" thickBot="1">
      <c r="A3" s="18" t="s">
        <v>62</v>
      </c>
      <c r="B3" s="14" t="s">
        <v>63</v>
      </c>
      <c r="C3" s="14" t="s">
        <v>175</v>
      </c>
      <c r="D3" s="13" t="s">
        <v>178</v>
      </c>
      <c r="E3" s="13" t="s">
        <v>162</v>
      </c>
      <c r="F3" s="14" t="s">
        <v>65</v>
      </c>
      <c r="G3" s="14" t="s">
        <v>163</v>
      </c>
      <c r="H3" s="14" t="s">
        <v>67</v>
      </c>
      <c r="I3" s="14" t="s">
        <v>68</v>
      </c>
      <c r="J3" s="14" t="s">
        <v>164</v>
      </c>
      <c r="K3" s="14" t="s">
        <v>70</v>
      </c>
      <c r="L3" s="14" t="s">
        <v>165</v>
      </c>
      <c r="M3" s="14" t="s">
        <v>166</v>
      </c>
      <c r="N3" s="14" t="s">
        <v>145</v>
      </c>
      <c r="O3" s="14" t="s">
        <v>73</v>
      </c>
      <c r="P3" s="14" t="s">
        <v>74</v>
      </c>
      <c r="Q3" s="14" t="s">
        <v>1</v>
      </c>
      <c r="R3" s="21" t="s">
        <v>2</v>
      </c>
      <c r="S3" s="4"/>
    </row>
    <row r="4" spans="1:18" ht="15.75">
      <c r="A4" s="24" t="s">
        <v>7</v>
      </c>
      <c r="B4" s="78">
        <v>53373.92</v>
      </c>
      <c r="C4" s="69">
        <v>11000</v>
      </c>
      <c r="D4" s="69"/>
      <c r="E4" s="69"/>
      <c r="F4" s="69">
        <v>640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37">
        <f aca="true" t="shared" si="0" ref="R4:R32">SUM(B4:Q4)</f>
        <v>65013.92</v>
      </c>
    </row>
    <row r="5" spans="1:18" ht="15.75">
      <c r="A5" s="25" t="s">
        <v>3</v>
      </c>
      <c r="B5" s="79"/>
      <c r="C5" s="70"/>
      <c r="D5" s="70"/>
      <c r="E5" s="70"/>
      <c r="F5" s="70"/>
      <c r="G5" s="70">
        <v>22788.96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38">
        <f t="shared" si="0"/>
        <v>22788.96</v>
      </c>
    </row>
    <row r="6" spans="1:18" ht="15.75">
      <c r="A6" s="25" t="s">
        <v>49</v>
      </c>
      <c r="B6" s="79"/>
      <c r="C6" s="70"/>
      <c r="D6" s="70"/>
      <c r="E6" s="70"/>
      <c r="F6" s="70"/>
      <c r="G6" s="70">
        <v>128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38">
        <f t="shared" si="0"/>
        <v>128</v>
      </c>
    </row>
    <row r="7" spans="1:18" ht="15.75">
      <c r="A7" s="25" t="s">
        <v>37</v>
      </c>
      <c r="B7" s="7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38">
        <f t="shared" si="0"/>
        <v>0</v>
      </c>
    </row>
    <row r="8" spans="1:18" ht="15.75">
      <c r="A8" s="25" t="s">
        <v>50</v>
      </c>
      <c r="B8" s="79"/>
      <c r="C8" s="70"/>
      <c r="D8" s="70"/>
      <c r="E8" s="70"/>
      <c r="F8" s="70"/>
      <c r="G8" s="70"/>
      <c r="H8" s="70">
        <v>8047</v>
      </c>
      <c r="I8" s="70"/>
      <c r="J8" s="70"/>
      <c r="K8" s="70"/>
      <c r="L8" s="70"/>
      <c r="M8" s="70"/>
      <c r="N8" s="70"/>
      <c r="O8" s="70"/>
      <c r="P8" s="70"/>
      <c r="Q8" s="70"/>
      <c r="R8" s="38">
        <f t="shared" si="0"/>
        <v>8047</v>
      </c>
    </row>
    <row r="9" spans="1:18" ht="15.75">
      <c r="A9" s="25" t="s">
        <v>51</v>
      </c>
      <c r="B9" s="7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38">
        <f t="shared" si="0"/>
        <v>0</v>
      </c>
    </row>
    <row r="10" spans="1:18" ht="15.75">
      <c r="A10" s="25" t="s">
        <v>0</v>
      </c>
      <c r="B10" s="7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38">
        <f t="shared" si="0"/>
        <v>0</v>
      </c>
    </row>
    <row r="11" spans="1:18" ht="15.75">
      <c r="A11" s="25" t="s">
        <v>52</v>
      </c>
      <c r="B11" s="7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38">
        <f t="shared" si="0"/>
        <v>0</v>
      </c>
    </row>
    <row r="12" spans="1:18" ht="15.75">
      <c r="A12" s="25" t="s">
        <v>53</v>
      </c>
      <c r="B12" s="7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38">
        <f t="shared" si="0"/>
        <v>0</v>
      </c>
    </row>
    <row r="13" spans="1:18" ht="15.75">
      <c r="A13" s="25" t="s">
        <v>110</v>
      </c>
      <c r="B13" s="7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>
        <v>850</v>
      </c>
      <c r="P13" s="70"/>
      <c r="Q13" s="70"/>
      <c r="R13" s="38">
        <f t="shared" si="0"/>
        <v>850</v>
      </c>
    </row>
    <row r="14" spans="1:18" ht="15.75">
      <c r="A14" s="25" t="s">
        <v>55</v>
      </c>
      <c r="B14" s="7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38">
        <f t="shared" si="0"/>
        <v>0</v>
      </c>
    </row>
    <row r="15" spans="1:18" ht="15.75">
      <c r="A15" s="25" t="s">
        <v>56</v>
      </c>
      <c r="B15" s="7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38">
        <f t="shared" si="0"/>
        <v>0</v>
      </c>
    </row>
    <row r="16" spans="1:18" ht="15.75">
      <c r="A16" s="25" t="s">
        <v>57</v>
      </c>
      <c r="B16" s="7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38">
        <f t="shared" si="0"/>
        <v>0</v>
      </c>
    </row>
    <row r="17" spans="1:18" ht="15.75">
      <c r="A17" s="25" t="s">
        <v>109</v>
      </c>
      <c r="B17" s="7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>
        <v>4840</v>
      </c>
      <c r="N17" s="70"/>
      <c r="O17" s="70"/>
      <c r="P17" s="70"/>
      <c r="Q17" s="70"/>
      <c r="R17" s="38">
        <f t="shared" si="0"/>
        <v>4840</v>
      </c>
    </row>
    <row r="18" spans="1:18" ht="15.75">
      <c r="A18" s="25"/>
      <c r="B18" s="7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38">
        <f t="shared" si="0"/>
        <v>0</v>
      </c>
    </row>
    <row r="19" spans="1:18" ht="15.75">
      <c r="A19" s="25"/>
      <c r="B19" s="7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38">
        <f t="shared" si="0"/>
        <v>0</v>
      </c>
    </row>
    <row r="20" spans="1:18" ht="15.75">
      <c r="A20" s="25" t="s">
        <v>58</v>
      </c>
      <c r="B20" s="79"/>
      <c r="C20" s="70"/>
      <c r="D20" s="70"/>
      <c r="E20" s="70"/>
      <c r="F20" s="70"/>
      <c r="G20" s="70"/>
      <c r="H20" s="70"/>
      <c r="I20" s="70"/>
      <c r="J20" s="70"/>
      <c r="K20" s="70">
        <v>8392.63</v>
      </c>
      <c r="L20" s="70"/>
      <c r="M20" s="70"/>
      <c r="N20" s="70"/>
      <c r="O20" s="70"/>
      <c r="P20" s="70"/>
      <c r="Q20" s="70"/>
      <c r="R20" s="38">
        <f t="shared" si="0"/>
        <v>8392.63</v>
      </c>
    </row>
    <row r="21" spans="1:18" ht="15.75">
      <c r="A21" s="25" t="s">
        <v>59</v>
      </c>
      <c r="B21" s="7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>
        <v>330.75</v>
      </c>
      <c r="P21" s="70"/>
      <c r="Q21" s="70"/>
      <c r="R21" s="38">
        <f t="shared" si="0"/>
        <v>330.75</v>
      </c>
    </row>
    <row r="22" spans="1:18" ht="15.75">
      <c r="A22" s="25" t="s">
        <v>60</v>
      </c>
      <c r="B22" s="7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38">
        <f t="shared" si="0"/>
        <v>0</v>
      </c>
    </row>
    <row r="23" spans="1:18" s="5" customFormat="1" ht="15.75">
      <c r="A23" s="45" t="s">
        <v>61</v>
      </c>
      <c r="B23" s="8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38">
        <f t="shared" si="0"/>
        <v>0</v>
      </c>
    </row>
    <row r="24" spans="1:18" ht="15.75">
      <c r="A24" s="25"/>
      <c r="B24" s="7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38">
        <f t="shared" si="0"/>
        <v>0</v>
      </c>
    </row>
    <row r="25" spans="1:18" ht="15.75">
      <c r="A25" s="25"/>
      <c r="B25" s="7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38">
        <f t="shared" si="0"/>
        <v>0</v>
      </c>
    </row>
    <row r="26" spans="1:18" ht="15.75">
      <c r="A26" s="25" t="s">
        <v>114</v>
      </c>
      <c r="B26" s="7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>
        <v>-256030</v>
      </c>
      <c r="Q26" s="70"/>
      <c r="R26" s="38">
        <f t="shared" si="0"/>
        <v>-256030</v>
      </c>
    </row>
    <row r="27" spans="1:18" ht="15.75">
      <c r="A27" s="25" t="s">
        <v>113</v>
      </c>
      <c r="B27" s="7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>
        <v>22280</v>
      </c>
      <c r="Q27" s="70"/>
      <c r="R27" s="38">
        <f t="shared" si="0"/>
        <v>22280</v>
      </c>
    </row>
    <row r="28" spans="1:18" ht="15.75">
      <c r="A28" s="25" t="s">
        <v>112</v>
      </c>
      <c r="B28" s="7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>
        <v>4800</v>
      </c>
      <c r="Q28" s="70"/>
      <c r="R28" s="38">
        <f t="shared" si="0"/>
        <v>4800</v>
      </c>
    </row>
    <row r="29" spans="1:18" ht="15.75">
      <c r="A29" s="25" t="s">
        <v>111</v>
      </c>
      <c r="B29" s="7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>
        <v>140</v>
      </c>
      <c r="P29" s="70"/>
      <c r="Q29" s="70"/>
      <c r="R29" s="38">
        <f t="shared" si="0"/>
        <v>140</v>
      </c>
    </row>
    <row r="30" spans="1:18" ht="15.75">
      <c r="A30" s="25"/>
      <c r="B30" s="7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38">
        <f t="shared" si="0"/>
        <v>0</v>
      </c>
    </row>
    <row r="31" spans="1:18" ht="15.75">
      <c r="A31" s="25"/>
      <c r="B31" s="7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38">
        <f t="shared" si="0"/>
        <v>0</v>
      </c>
    </row>
    <row r="32" spans="1:18" ht="18.75">
      <c r="A32" s="46"/>
      <c r="B32" s="77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38">
        <f t="shared" si="0"/>
        <v>0</v>
      </c>
    </row>
    <row r="33" spans="1:18" ht="19.5" thickBot="1">
      <c r="A33" s="34" t="s">
        <v>77</v>
      </c>
      <c r="B33" s="35">
        <f>SUM(B4:B32)</f>
        <v>53373.92</v>
      </c>
      <c r="C33" s="35">
        <f aca="true" t="shared" si="1" ref="C33:R33">SUM(C4:C32)</f>
        <v>11000</v>
      </c>
      <c r="D33" s="35">
        <f t="shared" si="1"/>
        <v>0</v>
      </c>
      <c r="E33" s="35">
        <f t="shared" si="1"/>
        <v>0</v>
      </c>
      <c r="F33" s="35">
        <f t="shared" si="1"/>
        <v>640</v>
      </c>
      <c r="G33" s="35">
        <f t="shared" si="1"/>
        <v>22916.96</v>
      </c>
      <c r="H33" s="35">
        <f t="shared" si="1"/>
        <v>8047</v>
      </c>
      <c r="I33" s="35">
        <f t="shared" si="1"/>
        <v>0</v>
      </c>
      <c r="J33" s="35">
        <f t="shared" si="1"/>
        <v>0</v>
      </c>
      <c r="K33" s="35">
        <f t="shared" si="1"/>
        <v>8392.63</v>
      </c>
      <c r="L33" s="35">
        <f t="shared" si="1"/>
        <v>0</v>
      </c>
      <c r="M33" s="35">
        <f t="shared" si="1"/>
        <v>4840</v>
      </c>
      <c r="N33" s="35">
        <f t="shared" si="1"/>
        <v>0</v>
      </c>
      <c r="O33" s="35">
        <f t="shared" si="1"/>
        <v>1320.75</v>
      </c>
      <c r="P33" s="35">
        <f t="shared" si="1"/>
        <v>-228950</v>
      </c>
      <c r="Q33" s="35">
        <f t="shared" si="1"/>
        <v>0</v>
      </c>
      <c r="R33" s="39">
        <f t="shared" si="1"/>
        <v>-118418.73999999999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G6" sqref="G6"/>
    </sheetView>
  </sheetViews>
  <sheetFormatPr defaultColWidth="9.00390625" defaultRowHeight="12.75"/>
  <cols>
    <col min="1" max="1" width="22.00390625" style="6" customWidth="1"/>
    <col min="2" max="4" width="13.625" style="6" bestFit="1" customWidth="1"/>
    <col min="5" max="5" width="7.25390625" style="6" customWidth="1"/>
    <col min="6" max="6" width="10.625" style="6" bestFit="1" customWidth="1"/>
    <col min="7" max="7" width="13.625" style="6" bestFit="1" customWidth="1"/>
    <col min="8" max="8" width="12.25390625" style="6" customWidth="1"/>
    <col min="9" max="10" width="7.25390625" style="6" customWidth="1"/>
    <col min="11" max="11" width="13.625" style="6" bestFit="1" customWidth="1"/>
    <col min="12" max="13" width="7.25390625" style="6" customWidth="1"/>
    <col min="14" max="14" width="11.875" style="6" customWidth="1"/>
    <col min="15" max="15" width="13.625" style="6" bestFit="1" customWidth="1"/>
    <col min="16" max="16" width="12.25390625" style="6" bestFit="1" customWidth="1"/>
    <col min="17" max="17" width="7.25390625" style="6" bestFit="1" customWidth="1"/>
    <col min="18" max="18" width="14.75390625" style="6" bestFit="1" customWidth="1"/>
    <col min="19" max="16384" width="9.125" style="6" customWidth="1"/>
  </cols>
  <sheetData>
    <row r="1" spans="1:18" s="3" customFormat="1" ht="31.5" customHeight="1">
      <c r="A1" s="81" t="s">
        <v>174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s="3" customFormat="1" ht="23.25" thickBot="1">
      <c r="B2" s="4"/>
      <c r="C2" s="4"/>
      <c r="D2" s="4"/>
      <c r="E2" s="4"/>
      <c r="F2" s="4"/>
      <c r="H2" s="16" t="s">
        <v>87</v>
      </c>
      <c r="J2" s="16" t="s">
        <v>176</v>
      </c>
      <c r="K2" s="4"/>
      <c r="L2" s="4"/>
      <c r="M2" s="4"/>
      <c r="N2" s="4"/>
      <c r="O2" s="4"/>
      <c r="P2" s="4"/>
      <c r="Q2" s="4"/>
      <c r="R2" s="4"/>
    </row>
    <row r="3" spans="1:19" s="3" customFormat="1" ht="30" customHeight="1" thickBot="1">
      <c r="A3" s="18" t="s">
        <v>62</v>
      </c>
      <c r="B3" s="14" t="s">
        <v>63</v>
      </c>
      <c r="C3" s="14" t="s">
        <v>175</v>
      </c>
      <c r="D3" s="13" t="s">
        <v>178</v>
      </c>
      <c r="E3" s="13" t="s">
        <v>162</v>
      </c>
      <c r="F3" s="14" t="s">
        <v>65</v>
      </c>
      <c r="G3" s="14" t="s">
        <v>163</v>
      </c>
      <c r="H3" s="14" t="s">
        <v>67</v>
      </c>
      <c r="I3" s="14" t="s">
        <v>68</v>
      </c>
      <c r="J3" s="14" t="s">
        <v>164</v>
      </c>
      <c r="K3" s="14" t="s">
        <v>70</v>
      </c>
      <c r="L3" s="14" t="s">
        <v>165</v>
      </c>
      <c r="M3" s="14" t="s">
        <v>166</v>
      </c>
      <c r="N3" s="14" t="s">
        <v>145</v>
      </c>
      <c r="O3" s="14" t="s">
        <v>73</v>
      </c>
      <c r="P3" s="14" t="s">
        <v>74</v>
      </c>
      <c r="Q3" s="14" t="s">
        <v>1</v>
      </c>
      <c r="R3" s="21" t="s">
        <v>2</v>
      </c>
      <c r="S3" s="4"/>
    </row>
    <row r="4" spans="1:18" ht="15.75">
      <c r="A4" s="24" t="s">
        <v>7</v>
      </c>
      <c r="B4" s="69">
        <v>62969.81</v>
      </c>
      <c r="C4" s="69">
        <v>12000</v>
      </c>
      <c r="D4" s="69">
        <v>52000</v>
      </c>
      <c r="E4" s="69"/>
      <c r="F4" s="69">
        <v>640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37">
        <f aca="true" t="shared" si="0" ref="R4:R32">SUM(B4:Q4)</f>
        <v>127609.81</v>
      </c>
    </row>
    <row r="5" spans="1:18" ht="15.75">
      <c r="A5" s="25" t="s">
        <v>3</v>
      </c>
      <c r="B5" s="70"/>
      <c r="C5" s="70"/>
      <c r="D5" s="70"/>
      <c r="E5" s="70"/>
      <c r="F5" s="70"/>
      <c r="G5" s="70">
        <v>45911.38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38">
        <f t="shared" si="0"/>
        <v>45911.38</v>
      </c>
    </row>
    <row r="6" spans="1:18" ht="15.75">
      <c r="A6" s="25" t="s">
        <v>49</v>
      </c>
      <c r="B6" s="70"/>
      <c r="C6" s="70"/>
      <c r="D6" s="70"/>
      <c r="E6" s="70"/>
      <c r="F6" s="70"/>
      <c r="G6" s="70">
        <v>257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38">
        <f t="shared" si="0"/>
        <v>257</v>
      </c>
    </row>
    <row r="7" spans="1:18" ht="15.75">
      <c r="A7" s="25" t="s">
        <v>37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>
        <v>292.39</v>
      </c>
      <c r="P7" s="70"/>
      <c r="Q7" s="70"/>
      <c r="R7" s="38">
        <f t="shared" si="0"/>
        <v>292.39</v>
      </c>
    </row>
    <row r="8" spans="1:18" ht="15.75">
      <c r="A8" s="25" t="s">
        <v>50</v>
      </c>
      <c r="B8" s="70"/>
      <c r="C8" s="70"/>
      <c r="D8" s="70"/>
      <c r="E8" s="70"/>
      <c r="F8" s="70"/>
      <c r="G8" s="70"/>
      <c r="H8" s="70">
        <v>8047</v>
      </c>
      <c r="I8" s="70"/>
      <c r="J8" s="70"/>
      <c r="K8" s="70"/>
      <c r="L8" s="70"/>
      <c r="M8" s="70"/>
      <c r="N8" s="70"/>
      <c r="O8" s="70"/>
      <c r="P8" s="70"/>
      <c r="Q8" s="70"/>
      <c r="R8" s="38">
        <f t="shared" si="0"/>
        <v>8047</v>
      </c>
    </row>
    <row r="9" spans="1:18" ht="15.75">
      <c r="A9" s="25" t="s">
        <v>51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38">
        <f t="shared" si="0"/>
        <v>0</v>
      </c>
    </row>
    <row r="10" spans="1:18" ht="15.75">
      <c r="A10" s="25" t="s">
        <v>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38">
        <f t="shared" si="0"/>
        <v>0</v>
      </c>
    </row>
    <row r="11" spans="1:18" ht="15.75">
      <c r="A11" s="25" t="s">
        <v>52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38">
        <f t="shared" si="0"/>
        <v>0</v>
      </c>
    </row>
    <row r="12" spans="1:18" ht="15.75">
      <c r="A12" s="25" t="s">
        <v>53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38">
        <f t="shared" si="0"/>
        <v>0</v>
      </c>
    </row>
    <row r="13" spans="1:18" ht="15.75">
      <c r="A13" s="25" t="s">
        <v>149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>
        <v>205.71</v>
      </c>
      <c r="P13" s="70"/>
      <c r="Q13" s="70"/>
      <c r="R13" s="38">
        <f t="shared" si="0"/>
        <v>205.71</v>
      </c>
    </row>
    <row r="14" spans="1:18" ht="15.75">
      <c r="A14" s="25" t="s">
        <v>150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>
        <v>603.75</v>
      </c>
      <c r="P14" s="70"/>
      <c r="Q14" s="70"/>
      <c r="R14" s="38">
        <f t="shared" si="0"/>
        <v>603.75</v>
      </c>
    </row>
    <row r="15" spans="1:18" ht="15.75">
      <c r="A15" s="25" t="s">
        <v>56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38">
        <f t="shared" si="0"/>
        <v>0</v>
      </c>
    </row>
    <row r="16" spans="1:18" ht="15.75">
      <c r="A16" s="25" t="s">
        <v>57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38">
        <f t="shared" si="0"/>
        <v>0</v>
      </c>
    </row>
    <row r="17" spans="1:18" ht="15.75">
      <c r="A17" s="25" t="s">
        <v>60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>
        <v>9000</v>
      </c>
      <c r="Q17" s="70"/>
      <c r="R17" s="38">
        <f t="shared" si="0"/>
        <v>9000</v>
      </c>
    </row>
    <row r="18" spans="1:18" ht="15.75">
      <c r="A18" s="25" t="s">
        <v>144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>
        <v>30000</v>
      </c>
      <c r="O18" s="70"/>
      <c r="P18" s="70"/>
      <c r="Q18" s="70"/>
      <c r="R18" s="38">
        <f t="shared" si="0"/>
        <v>30000</v>
      </c>
    </row>
    <row r="19" spans="1:18" ht="15.75">
      <c r="A19" s="25" t="s">
        <v>146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>
        <v>12000</v>
      </c>
      <c r="P19" s="70"/>
      <c r="Q19" s="70"/>
      <c r="R19" s="38">
        <f t="shared" si="0"/>
        <v>12000</v>
      </c>
    </row>
    <row r="20" spans="1:18" ht="15.75">
      <c r="A20" s="25" t="s">
        <v>58</v>
      </c>
      <c r="B20" s="70"/>
      <c r="C20" s="70"/>
      <c r="D20" s="70"/>
      <c r="E20" s="70"/>
      <c r="F20" s="70"/>
      <c r="G20" s="70"/>
      <c r="H20" s="70"/>
      <c r="I20" s="70"/>
      <c r="J20" s="70"/>
      <c r="K20" s="70">
        <v>9551.43</v>
      </c>
      <c r="L20" s="70"/>
      <c r="M20" s="70"/>
      <c r="N20" s="70"/>
      <c r="O20" s="70"/>
      <c r="P20" s="70"/>
      <c r="Q20" s="70"/>
      <c r="R20" s="38">
        <f t="shared" si="0"/>
        <v>9551.43</v>
      </c>
    </row>
    <row r="21" spans="1:18" ht="15.75">
      <c r="A21" s="25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>
        <v>273</v>
      </c>
      <c r="P21" s="70"/>
      <c r="Q21" s="70"/>
      <c r="R21" s="38">
        <f t="shared" si="0"/>
        <v>273</v>
      </c>
    </row>
    <row r="22" spans="1:18" ht="15.75">
      <c r="A22" s="25" t="s">
        <v>60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38">
        <f t="shared" si="0"/>
        <v>0</v>
      </c>
    </row>
    <row r="23" spans="1:18" s="5" customFormat="1" ht="15.75">
      <c r="A23" s="45" t="s">
        <v>61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38">
        <f t="shared" si="0"/>
        <v>0</v>
      </c>
    </row>
    <row r="24" spans="1:18" ht="15.75">
      <c r="A24" s="25" t="s">
        <v>147</v>
      </c>
      <c r="B24" s="70"/>
      <c r="C24" s="70"/>
      <c r="D24" s="70"/>
      <c r="E24" s="70"/>
      <c r="F24" s="70"/>
      <c r="G24" s="70"/>
      <c r="H24" s="70"/>
      <c r="I24" s="70"/>
      <c r="J24" s="70"/>
      <c r="K24" s="70">
        <v>1075</v>
      </c>
      <c r="L24" s="70"/>
      <c r="M24" s="70"/>
      <c r="N24" s="70"/>
      <c r="O24" s="70"/>
      <c r="P24" s="70"/>
      <c r="Q24" s="70"/>
      <c r="R24" s="38">
        <f t="shared" si="0"/>
        <v>1075</v>
      </c>
    </row>
    <row r="25" spans="1:18" ht="15.75">
      <c r="A25" s="25" t="s">
        <v>148</v>
      </c>
      <c r="B25" s="70"/>
      <c r="C25" s="70"/>
      <c r="D25" s="70"/>
      <c r="E25" s="70"/>
      <c r="F25" s="70"/>
      <c r="G25" s="70"/>
      <c r="H25" s="70"/>
      <c r="I25" s="70"/>
      <c r="J25" s="70"/>
      <c r="K25" s="70">
        <v>4604.65</v>
      </c>
      <c r="L25" s="70"/>
      <c r="M25" s="70"/>
      <c r="N25" s="70"/>
      <c r="O25" s="70"/>
      <c r="P25" s="70"/>
      <c r="Q25" s="70"/>
      <c r="R25" s="38">
        <f t="shared" si="0"/>
        <v>4604.65</v>
      </c>
    </row>
    <row r="26" spans="1:18" ht="15.75">
      <c r="A26" s="25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38">
        <f t="shared" si="0"/>
        <v>0</v>
      </c>
    </row>
    <row r="27" spans="1:18" ht="15.75">
      <c r="A27" s="2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38">
        <f t="shared" si="0"/>
        <v>0</v>
      </c>
    </row>
    <row r="28" spans="1:18" ht="15.75">
      <c r="A28" s="25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38">
        <f t="shared" si="0"/>
        <v>0</v>
      </c>
    </row>
    <row r="29" spans="1:18" ht="15.75">
      <c r="A29" s="2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38">
        <f t="shared" si="0"/>
        <v>0</v>
      </c>
    </row>
    <row r="30" spans="1:18" ht="15.75">
      <c r="A30" s="25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38">
        <f t="shared" si="0"/>
        <v>0</v>
      </c>
    </row>
    <row r="31" spans="1:18" ht="15.75">
      <c r="A31" s="25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38">
        <f t="shared" si="0"/>
        <v>0</v>
      </c>
    </row>
    <row r="32" spans="1:18" ht="18.75">
      <c r="A32" s="47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38">
        <f t="shared" si="0"/>
        <v>0</v>
      </c>
    </row>
    <row r="33" spans="1:18" ht="19.5" thickBot="1">
      <c r="A33" s="34" t="s">
        <v>77</v>
      </c>
      <c r="B33" s="35">
        <f>SUM(B4:B32)</f>
        <v>62969.81</v>
      </c>
      <c r="C33" s="35">
        <f aca="true" t="shared" si="1" ref="C33:R33">SUM(C4:C32)</f>
        <v>12000</v>
      </c>
      <c r="D33" s="35">
        <f t="shared" si="1"/>
        <v>52000</v>
      </c>
      <c r="E33" s="35">
        <f t="shared" si="1"/>
        <v>0</v>
      </c>
      <c r="F33" s="35">
        <f t="shared" si="1"/>
        <v>640</v>
      </c>
      <c r="G33" s="35">
        <f t="shared" si="1"/>
        <v>46168.38</v>
      </c>
      <c r="H33" s="35">
        <f t="shared" si="1"/>
        <v>8047</v>
      </c>
      <c r="I33" s="35">
        <f t="shared" si="1"/>
        <v>0</v>
      </c>
      <c r="J33" s="35">
        <f t="shared" si="1"/>
        <v>0</v>
      </c>
      <c r="K33" s="35">
        <f t="shared" si="1"/>
        <v>15231.08</v>
      </c>
      <c r="L33" s="35">
        <f t="shared" si="1"/>
        <v>0</v>
      </c>
      <c r="M33" s="35">
        <f t="shared" si="1"/>
        <v>0</v>
      </c>
      <c r="N33" s="35">
        <f t="shared" si="1"/>
        <v>30000</v>
      </c>
      <c r="O33" s="35">
        <f t="shared" si="1"/>
        <v>13374.85</v>
      </c>
      <c r="P33" s="35">
        <f t="shared" si="1"/>
        <v>9000</v>
      </c>
      <c r="Q33" s="35">
        <f t="shared" si="1"/>
        <v>0</v>
      </c>
      <c r="R33" s="39">
        <f t="shared" si="1"/>
        <v>249431.12</v>
      </c>
    </row>
  </sheetData>
  <mergeCells count="1">
    <mergeCell ref="A1:R1"/>
  </mergeCells>
  <printOptions horizontalCentered="1"/>
  <pageMargins left="0.35433070866141736" right="0.1968503937007874" top="0.4330708661417323" bottom="0.5118110236220472" header="0.2362204724409449" footer="0.2755905511811024"/>
  <pageSetup horizontalDpi="600" verticalDpi="600" orientation="landscape" paperSize="9" scale="67" r:id="rId1"/>
  <colBreaks count="1" manualBreakCount="1">
    <brk id="1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workbookViewId="0" topLeftCell="A1">
      <selection activeCell="G6" sqref="G6"/>
    </sheetView>
  </sheetViews>
  <sheetFormatPr defaultColWidth="9.00390625" defaultRowHeight="12.75"/>
  <cols>
    <col min="1" max="1" width="28.375" style="6" customWidth="1"/>
    <col min="2" max="2" width="15.75390625" style="6" customWidth="1"/>
    <col min="3" max="3" width="14.375" style="6" customWidth="1"/>
    <col min="4" max="4" width="9.25390625" style="6" customWidth="1"/>
    <col min="5" max="5" width="9.125" style="6" customWidth="1"/>
    <col min="6" max="6" width="12.25390625" style="6" bestFit="1" customWidth="1"/>
    <col min="7" max="7" width="15.75390625" style="6" customWidth="1"/>
    <col min="8" max="8" width="15.625" style="6" customWidth="1"/>
    <col min="9" max="9" width="14.00390625" style="6" bestFit="1" customWidth="1"/>
    <col min="10" max="10" width="8.25390625" style="6" bestFit="1" customWidth="1"/>
    <col min="11" max="11" width="15.125" style="6" bestFit="1" customWidth="1"/>
    <col min="12" max="14" width="7.125" style="6" customWidth="1"/>
    <col min="15" max="15" width="13.625" style="6" customWidth="1"/>
    <col min="16" max="16" width="7.125" style="6" customWidth="1"/>
    <col min="17" max="17" width="8.25390625" style="6" bestFit="1" customWidth="1"/>
    <col min="18" max="18" width="16.25390625" style="6" bestFit="1" customWidth="1"/>
    <col min="19" max="16384" width="9.125" style="6" customWidth="1"/>
  </cols>
  <sheetData>
    <row r="1" spans="1:18" s="3" customFormat="1" ht="31.5" customHeight="1">
      <c r="A1" s="81" t="s">
        <v>174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s="3" customFormat="1" ht="23.25" thickBot="1">
      <c r="B2" s="4"/>
      <c r="C2" s="4"/>
      <c r="D2" s="4"/>
      <c r="E2" s="4"/>
      <c r="F2" s="4"/>
      <c r="H2" s="16" t="s">
        <v>88</v>
      </c>
      <c r="J2" s="16" t="s">
        <v>176</v>
      </c>
      <c r="K2" s="4"/>
      <c r="L2" s="4"/>
      <c r="M2" s="4"/>
      <c r="N2" s="4"/>
      <c r="O2" s="4"/>
      <c r="P2" s="4"/>
      <c r="Q2" s="4"/>
      <c r="R2" s="4"/>
    </row>
    <row r="3" spans="1:19" s="3" customFormat="1" ht="30" customHeight="1" thickBot="1">
      <c r="A3" s="18" t="s">
        <v>62</v>
      </c>
      <c r="B3" s="14" t="s">
        <v>63</v>
      </c>
      <c r="C3" s="14" t="s">
        <v>175</v>
      </c>
      <c r="D3" s="13" t="s">
        <v>178</v>
      </c>
      <c r="E3" s="13" t="s">
        <v>162</v>
      </c>
      <c r="F3" s="14" t="s">
        <v>65</v>
      </c>
      <c r="G3" s="14" t="s">
        <v>163</v>
      </c>
      <c r="H3" s="14" t="s">
        <v>67</v>
      </c>
      <c r="I3" s="14" t="s">
        <v>68</v>
      </c>
      <c r="J3" s="14" t="s">
        <v>164</v>
      </c>
      <c r="K3" s="14" t="s">
        <v>70</v>
      </c>
      <c r="L3" s="14" t="s">
        <v>165</v>
      </c>
      <c r="M3" s="14" t="s">
        <v>166</v>
      </c>
      <c r="N3" s="14" t="s">
        <v>145</v>
      </c>
      <c r="O3" s="14" t="s">
        <v>73</v>
      </c>
      <c r="P3" s="14" t="s">
        <v>74</v>
      </c>
      <c r="Q3" s="14" t="s">
        <v>1</v>
      </c>
      <c r="R3" s="21" t="s">
        <v>2</v>
      </c>
      <c r="S3" s="4"/>
    </row>
    <row r="4" spans="1:18" ht="15.75">
      <c r="A4" s="24" t="s">
        <v>7</v>
      </c>
      <c r="B4" s="70">
        <v>40770</v>
      </c>
      <c r="C4" s="70">
        <v>3000</v>
      </c>
      <c r="D4" s="70"/>
      <c r="E4" s="70"/>
      <c r="F4" s="70">
        <v>640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37">
        <f aca="true" t="shared" si="0" ref="R4:R32">SUM(B4:Q4)</f>
        <v>44410</v>
      </c>
    </row>
    <row r="5" spans="1:18" ht="15.75">
      <c r="A5" s="25" t="s">
        <v>3</v>
      </c>
      <c r="B5" s="70"/>
      <c r="C5" s="70"/>
      <c r="D5" s="70"/>
      <c r="E5" s="70"/>
      <c r="F5" s="70"/>
      <c r="G5" s="70">
        <v>14219.61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38">
        <f t="shared" si="0"/>
        <v>14219.61</v>
      </c>
    </row>
    <row r="6" spans="1:18" ht="15.75">
      <c r="A6" s="25" t="s">
        <v>49</v>
      </c>
      <c r="B6" s="70"/>
      <c r="C6" s="70"/>
      <c r="D6" s="70"/>
      <c r="E6" s="70"/>
      <c r="F6" s="70"/>
      <c r="G6" s="70">
        <v>79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38">
        <f t="shared" si="0"/>
        <v>79</v>
      </c>
    </row>
    <row r="7" spans="1:18" ht="15.75">
      <c r="A7" s="25" t="s">
        <v>37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>
        <v>192.26</v>
      </c>
      <c r="P7" s="70"/>
      <c r="Q7" s="70"/>
      <c r="R7" s="38">
        <f t="shared" si="0"/>
        <v>192.26</v>
      </c>
    </row>
    <row r="8" spans="1:18" ht="15.75">
      <c r="A8" s="25" t="s">
        <v>50</v>
      </c>
      <c r="B8" s="70"/>
      <c r="C8" s="70"/>
      <c r="D8" s="70"/>
      <c r="E8" s="70"/>
      <c r="F8" s="70"/>
      <c r="G8" s="70"/>
      <c r="H8" s="70">
        <v>4123</v>
      </c>
      <c r="I8" s="70"/>
      <c r="J8" s="70"/>
      <c r="K8" s="70"/>
      <c r="L8" s="70"/>
      <c r="M8" s="70"/>
      <c r="N8" s="70"/>
      <c r="O8" s="70"/>
      <c r="P8" s="70"/>
      <c r="Q8" s="70"/>
      <c r="R8" s="38">
        <f t="shared" si="0"/>
        <v>4123</v>
      </c>
    </row>
    <row r="9" spans="1:18" ht="15.75">
      <c r="A9" s="25" t="s">
        <v>51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38">
        <f t="shared" si="0"/>
        <v>0</v>
      </c>
    </row>
    <row r="10" spans="1:18" ht="15.75">
      <c r="A10" s="25" t="s">
        <v>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38">
        <f t="shared" si="0"/>
        <v>0</v>
      </c>
    </row>
    <row r="11" spans="1:18" ht="15.75">
      <c r="A11" s="25" t="s">
        <v>52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38">
        <f t="shared" si="0"/>
        <v>0</v>
      </c>
    </row>
    <row r="12" spans="1:18" ht="15.75">
      <c r="A12" s="25" t="s">
        <v>157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>
        <v>2540</v>
      </c>
      <c r="P12" s="70"/>
      <c r="Q12" s="70"/>
      <c r="R12" s="38">
        <f t="shared" si="0"/>
        <v>2540</v>
      </c>
    </row>
    <row r="13" spans="1:18" ht="15.75">
      <c r="A13" s="25" t="s">
        <v>154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>
        <v>785</v>
      </c>
      <c r="P13" s="70"/>
      <c r="Q13" s="70"/>
      <c r="R13" s="38">
        <f t="shared" si="0"/>
        <v>785</v>
      </c>
    </row>
    <row r="14" spans="1:18" ht="15.75">
      <c r="A14" s="25" t="s">
        <v>155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>
        <v>4830</v>
      </c>
      <c r="P14" s="70"/>
      <c r="Q14" s="70"/>
      <c r="R14" s="38">
        <f t="shared" si="0"/>
        <v>4830</v>
      </c>
    </row>
    <row r="15" spans="1:18" ht="15.75">
      <c r="A15" s="25" t="s">
        <v>156</v>
      </c>
      <c r="B15" s="70"/>
      <c r="C15" s="70"/>
      <c r="D15" s="70"/>
      <c r="E15" s="70"/>
      <c r="F15" s="70"/>
      <c r="G15" s="70"/>
      <c r="H15" s="70"/>
      <c r="I15" s="70">
        <v>1856.91</v>
      </c>
      <c r="J15" s="70"/>
      <c r="K15" s="70"/>
      <c r="L15" s="70"/>
      <c r="M15" s="70"/>
      <c r="N15" s="70"/>
      <c r="O15" s="70"/>
      <c r="P15" s="70"/>
      <c r="Q15" s="70"/>
      <c r="R15" s="38">
        <f t="shared" si="0"/>
        <v>1856.91</v>
      </c>
    </row>
    <row r="16" spans="1:18" ht="15.75">
      <c r="A16" s="25" t="s">
        <v>57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>
        <v>64736</v>
      </c>
      <c r="P16" s="70"/>
      <c r="Q16" s="70"/>
      <c r="R16" s="38">
        <f t="shared" si="0"/>
        <v>64736</v>
      </c>
    </row>
    <row r="17" spans="1:18" ht="15.75">
      <c r="A17" s="25" t="s">
        <v>151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>
        <v>300</v>
      </c>
      <c r="P17" s="70"/>
      <c r="Q17" s="70"/>
      <c r="R17" s="38">
        <f t="shared" si="0"/>
        <v>300</v>
      </c>
    </row>
    <row r="18" spans="1:18" ht="15.75">
      <c r="A18" s="25" t="s">
        <v>152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>
        <v>210</v>
      </c>
      <c r="P18" s="70"/>
      <c r="Q18" s="70"/>
      <c r="R18" s="38">
        <f t="shared" si="0"/>
        <v>210</v>
      </c>
    </row>
    <row r="19" spans="1:18" ht="15.75">
      <c r="A19" s="25" t="s">
        <v>153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>
        <v>753</v>
      </c>
      <c r="P19" s="70"/>
      <c r="Q19" s="70"/>
      <c r="R19" s="38">
        <f t="shared" si="0"/>
        <v>753</v>
      </c>
    </row>
    <row r="20" spans="1:18" ht="15.75">
      <c r="A20" s="25" t="s">
        <v>58</v>
      </c>
      <c r="B20" s="70"/>
      <c r="C20" s="70"/>
      <c r="D20" s="70"/>
      <c r="E20" s="70"/>
      <c r="F20" s="70"/>
      <c r="G20" s="70"/>
      <c r="H20" s="70"/>
      <c r="I20" s="70"/>
      <c r="J20" s="70"/>
      <c r="K20" s="70">
        <v>20775.78</v>
      </c>
      <c r="L20" s="70"/>
      <c r="M20" s="70"/>
      <c r="N20" s="70"/>
      <c r="O20" s="70"/>
      <c r="P20" s="70"/>
      <c r="Q20" s="70"/>
      <c r="R20" s="38">
        <f t="shared" si="0"/>
        <v>20775.78</v>
      </c>
    </row>
    <row r="21" spans="1:18" ht="15.75">
      <c r="A21" s="25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>
        <v>-265.28</v>
      </c>
      <c r="P21" s="70"/>
      <c r="Q21" s="70"/>
      <c r="R21" s="38">
        <f t="shared" si="0"/>
        <v>-265.28</v>
      </c>
    </row>
    <row r="22" spans="1:18" ht="15.75">
      <c r="A22" s="25" t="s">
        <v>60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38">
        <f t="shared" si="0"/>
        <v>0</v>
      </c>
    </row>
    <row r="23" spans="1:18" s="5" customFormat="1" ht="15.75">
      <c r="A23" s="45" t="s">
        <v>61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38">
        <f t="shared" si="0"/>
        <v>0</v>
      </c>
    </row>
    <row r="24" spans="1:18" ht="15.75">
      <c r="A24" s="25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38">
        <f t="shared" si="0"/>
        <v>0</v>
      </c>
    </row>
    <row r="25" spans="1:18" ht="15.75">
      <c r="A25" s="25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38">
        <f t="shared" si="0"/>
        <v>0</v>
      </c>
    </row>
    <row r="26" spans="1:18" ht="15.75">
      <c r="A26" s="25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38">
        <f t="shared" si="0"/>
        <v>0</v>
      </c>
    </row>
    <row r="27" spans="1:18" ht="15.75">
      <c r="A27" s="2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38">
        <f t="shared" si="0"/>
        <v>0</v>
      </c>
    </row>
    <row r="28" spans="1:18" ht="15.75">
      <c r="A28" s="25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38">
        <f t="shared" si="0"/>
        <v>0</v>
      </c>
    </row>
    <row r="29" spans="1:18" ht="15.75">
      <c r="A29" s="2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38">
        <f t="shared" si="0"/>
        <v>0</v>
      </c>
    </row>
    <row r="30" spans="1:18" ht="15.75">
      <c r="A30" s="25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38">
        <f t="shared" si="0"/>
        <v>0</v>
      </c>
    </row>
    <row r="31" spans="1:18" ht="15.75">
      <c r="A31" s="25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38">
        <f t="shared" si="0"/>
        <v>0</v>
      </c>
    </row>
    <row r="32" spans="1:18" ht="15.75">
      <c r="A32" s="48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38">
        <f t="shared" si="0"/>
        <v>0</v>
      </c>
    </row>
    <row r="33" spans="1:18" ht="19.5" thickBot="1">
      <c r="A33" s="34" t="s">
        <v>77</v>
      </c>
      <c r="B33" s="35">
        <f>SUM(B4:B32)</f>
        <v>40770</v>
      </c>
      <c r="C33" s="35">
        <f aca="true" t="shared" si="1" ref="C33:R33">SUM(C4:C32)</f>
        <v>3000</v>
      </c>
      <c r="D33" s="35">
        <f t="shared" si="1"/>
        <v>0</v>
      </c>
      <c r="E33" s="35">
        <f t="shared" si="1"/>
        <v>0</v>
      </c>
      <c r="F33" s="35">
        <f t="shared" si="1"/>
        <v>640</v>
      </c>
      <c r="G33" s="35">
        <f t="shared" si="1"/>
        <v>14298.61</v>
      </c>
      <c r="H33" s="35">
        <f t="shared" si="1"/>
        <v>4123</v>
      </c>
      <c r="I33" s="35">
        <f t="shared" si="1"/>
        <v>1856.91</v>
      </c>
      <c r="J33" s="35">
        <f t="shared" si="1"/>
        <v>0</v>
      </c>
      <c r="K33" s="35">
        <f t="shared" si="1"/>
        <v>20775.78</v>
      </c>
      <c r="L33" s="35">
        <f t="shared" si="1"/>
        <v>0</v>
      </c>
      <c r="M33" s="35">
        <f t="shared" si="1"/>
        <v>0</v>
      </c>
      <c r="N33" s="35">
        <f t="shared" si="1"/>
        <v>0</v>
      </c>
      <c r="O33" s="35">
        <f t="shared" si="1"/>
        <v>74080.98</v>
      </c>
      <c r="P33" s="35">
        <f t="shared" si="1"/>
        <v>0</v>
      </c>
      <c r="Q33" s="35">
        <f t="shared" si="1"/>
        <v>0</v>
      </c>
      <c r="R33" s="39">
        <f t="shared" si="1"/>
        <v>159545.28</v>
      </c>
    </row>
  </sheetData>
  <mergeCells count="1">
    <mergeCell ref="A1:R1"/>
  </mergeCells>
  <printOptions horizontalCentered="1"/>
  <pageMargins left="0.31496062992125984" right="0.2755905511811024" top="0.31496062992125984" bottom="0.3937007874015748" header="0.1968503937007874" footer="0.196850393700787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14" sqref="B14"/>
    </sheetView>
  </sheetViews>
  <sheetFormatPr defaultColWidth="9.00390625" defaultRowHeight="12.75"/>
  <cols>
    <col min="1" max="1" width="9.25390625" style="0" bestFit="1" customWidth="1"/>
    <col min="2" max="2" width="26.125" style="0" customWidth="1"/>
    <col min="3" max="3" width="19.125" style="0" customWidth="1"/>
    <col min="4" max="4" width="19.625" style="0" customWidth="1"/>
  </cols>
  <sheetData>
    <row r="1" spans="1:8" ht="26.25" thickBot="1">
      <c r="A1" s="81" t="s">
        <v>177</v>
      </c>
      <c r="B1" s="81"/>
      <c r="C1" s="81"/>
      <c r="D1" s="81"/>
      <c r="E1" s="12"/>
      <c r="F1" s="12"/>
      <c r="G1" s="12"/>
      <c r="H1" s="12"/>
    </row>
    <row r="2" spans="1:4" ht="19.5" thickBot="1">
      <c r="A2" s="54" t="s">
        <v>171</v>
      </c>
      <c r="B2" s="55" t="s">
        <v>115</v>
      </c>
      <c r="C2" s="56" t="s">
        <v>172</v>
      </c>
      <c r="D2" s="57" t="s">
        <v>173</v>
      </c>
    </row>
    <row r="3" spans="1:4" ht="15.75">
      <c r="A3" s="58" t="s">
        <v>116</v>
      </c>
      <c r="B3" s="59" t="s">
        <v>117</v>
      </c>
      <c r="C3" s="59" t="s">
        <v>118</v>
      </c>
      <c r="D3" s="60">
        <v>50000</v>
      </c>
    </row>
    <row r="4" spans="1:4" ht="15.75">
      <c r="A4" s="51" t="s">
        <v>119</v>
      </c>
      <c r="B4" s="52" t="s">
        <v>117</v>
      </c>
      <c r="C4" s="52" t="s">
        <v>118</v>
      </c>
      <c r="D4" s="53">
        <v>50000</v>
      </c>
    </row>
    <row r="5" spans="1:4" ht="15.75">
      <c r="A5" s="51" t="s">
        <v>120</v>
      </c>
      <c r="B5" s="52" t="s">
        <v>121</v>
      </c>
      <c r="C5" s="52" t="s">
        <v>122</v>
      </c>
      <c r="D5" s="53">
        <v>2000</v>
      </c>
    </row>
    <row r="6" spans="1:4" ht="15.75">
      <c r="A6" s="51">
        <v>16.04</v>
      </c>
      <c r="B6" s="52" t="s">
        <v>123</v>
      </c>
      <c r="C6" s="52" t="s">
        <v>122</v>
      </c>
      <c r="D6" s="53">
        <v>1000</v>
      </c>
    </row>
    <row r="7" spans="1:4" ht="15.75">
      <c r="A7" s="51" t="s">
        <v>120</v>
      </c>
      <c r="B7" s="52" t="s">
        <v>124</v>
      </c>
      <c r="C7" s="52" t="s">
        <v>122</v>
      </c>
      <c r="D7" s="53">
        <v>1000</v>
      </c>
    </row>
    <row r="8" spans="1:4" ht="15.75">
      <c r="A8" s="51" t="s">
        <v>127</v>
      </c>
      <c r="B8" s="52" t="s">
        <v>125</v>
      </c>
      <c r="C8" s="52" t="s">
        <v>126</v>
      </c>
      <c r="D8" s="53">
        <v>213000</v>
      </c>
    </row>
    <row r="9" spans="1:4" ht="15.75">
      <c r="A9" s="51" t="s">
        <v>128</v>
      </c>
      <c r="B9" s="52" t="s">
        <v>129</v>
      </c>
      <c r="C9" s="52" t="s">
        <v>122</v>
      </c>
      <c r="D9" s="53">
        <v>2500</v>
      </c>
    </row>
    <row r="10" spans="1:4" ht="15.75">
      <c r="A10" s="51" t="s">
        <v>130</v>
      </c>
      <c r="B10" s="52" t="s">
        <v>131</v>
      </c>
      <c r="C10" s="52" t="s">
        <v>118</v>
      </c>
      <c r="D10" s="53">
        <v>15000</v>
      </c>
    </row>
    <row r="11" spans="1:4" ht="15.75">
      <c r="A11" s="51" t="s">
        <v>130</v>
      </c>
      <c r="B11" s="52" t="s">
        <v>117</v>
      </c>
      <c r="C11" s="52" t="s">
        <v>118</v>
      </c>
      <c r="D11" s="53">
        <v>50000</v>
      </c>
    </row>
    <row r="12" spans="1:4" ht="15.75">
      <c r="A12" s="51" t="s">
        <v>132</v>
      </c>
      <c r="B12" s="52" t="s">
        <v>117</v>
      </c>
      <c r="C12" s="52" t="s">
        <v>118</v>
      </c>
      <c r="D12" s="53">
        <v>50000</v>
      </c>
    </row>
    <row r="13" spans="1:4" ht="15.75">
      <c r="A13" s="51" t="s">
        <v>133</v>
      </c>
      <c r="B13" s="52" t="s">
        <v>134</v>
      </c>
      <c r="C13" s="52" t="s">
        <v>122</v>
      </c>
      <c r="D13" s="53">
        <v>5000</v>
      </c>
    </row>
    <row r="14" spans="1:4" ht="15.75">
      <c r="A14" s="51">
        <v>25.07</v>
      </c>
      <c r="B14" s="52" t="s">
        <v>124</v>
      </c>
      <c r="C14" s="52" t="s">
        <v>122</v>
      </c>
      <c r="D14" s="53">
        <v>2000</v>
      </c>
    </row>
    <row r="15" spans="1:4" ht="15.75">
      <c r="A15" s="51">
        <v>25.07</v>
      </c>
      <c r="B15" s="52" t="s">
        <v>135</v>
      </c>
      <c r="C15" s="52" t="s">
        <v>122</v>
      </c>
      <c r="D15" s="53">
        <v>3000</v>
      </c>
    </row>
    <row r="16" spans="1:4" ht="15.75">
      <c r="A16" s="51">
        <v>25.07</v>
      </c>
      <c r="B16" s="52" t="s">
        <v>136</v>
      </c>
      <c r="C16" s="52" t="s">
        <v>122</v>
      </c>
      <c r="D16" s="53">
        <v>5000</v>
      </c>
    </row>
    <row r="17" spans="1:4" ht="15.75">
      <c r="A17" s="51">
        <v>14.08</v>
      </c>
      <c r="B17" s="52" t="s">
        <v>137</v>
      </c>
      <c r="C17" s="52" t="s">
        <v>122</v>
      </c>
      <c r="D17" s="53">
        <v>4000</v>
      </c>
    </row>
    <row r="18" spans="1:4" ht="15.75">
      <c r="A18" s="51">
        <v>14.08</v>
      </c>
      <c r="B18" s="52" t="s">
        <v>138</v>
      </c>
      <c r="C18" s="52" t="s">
        <v>122</v>
      </c>
      <c r="D18" s="53">
        <v>3000</v>
      </c>
    </row>
    <row r="19" spans="1:4" ht="15.75">
      <c r="A19" s="51">
        <v>14.08</v>
      </c>
      <c r="B19" s="52" t="s">
        <v>140</v>
      </c>
      <c r="C19" s="52" t="s">
        <v>122</v>
      </c>
      <c r="D19" s="53">
        <v>5000</v>
      </c>
    </row>
    <row r="20" spans="1:4" ht="15.75">
      <c r="A20" s="51">
        <v>14.08</v>
      </c>
      <c r="B20" s="52" t="s">
        <v>139</v>
      </c>
      <c r="C20" s="52" t="s">
        <v>122</v>
      </c>
      <c r="D20" s="53">
        <v>3000</v>
      </c>
    </row>
    <row r="21" spans="1:4" ht="15.75">
      <c r="A21" s="51" t="s">
        <v>141</v>
      </c>
      <c r="B21" s="52" t="s">
        <v>117</v>
      </c>
      <c r="C21" s="52" t="s">
        <v>118</v>
      </c>
      <c r="D21" s="53">
        <v>50000</v>
      </c>
    </row>
    <row r="22" spans="1:4" ht="15.75">
      <c r="A22" s="51" t="s">
        <v>142</v>
      </c>
      <c r="B22" s="52" t="s">
        <v>117</v>
      </c>
      <c r="C22" s="52" t="s">
        <v>118</v>
      </c>
      <c r="D22" s="53">
        <v>50000</v>
      </c>
    </row>
    <row r="23" spans="1:4" ht="15.75">
      <c r="A23" s="51">
        <v>12.1</v>
      </c>
      <c r="B23" s="52" t="s">
        <v>143</v>
      </c>
      <c r="C23" s="52" t="s">
        <v>122</v>
      </c>
      <c r="D23" s="53">
        <v>14675</v>
      </c>
    </row>
    <row r="24" spans="1:4" ht="19.5" thickBot="1">
      <c r="A24" s="61"/>
      <c r="B24" s="62"/>
      <c r="C24" s="63" t="s">
        <v>160</v>
      </c>
      <c r="D24" s="64">
        <f>SUM(D3:D23)</f>
        <v>579175</v>
      </c>
    </row>
    <row r="25" spans="2:4" ht="12.75">
      <c r="B25" s="4"/>
      <c r="C25" s="4"/>
      <c r="D25" s="50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R5" sqref="R5"/>
    </sheetView>
  </sheetViews>
  <sheetFormatPr defaultColWidth="9.00390625" defaultRowHeight="12.75"/>
  <cols>
    <col min="1" max="1" width="19.25390625" style="3" customWidth="1"/>
    <col min="2" max="2" width="11.875" style="3" customWidth="1"/>
    <col min="3" max="4" width="10.75390625" style="3" customWidth="1"/>
    <col min="5" max="5" width="10.625" style="3" customWidth="1"/>
    <col min="6" max="6" width="11.875" style="3" customWidth="1"/>
    <col min="7" max="7" width="13.375" style="3" customWidth="1"/>
    <col min="8" max="8" width="10.75390625" style="3" customWidth="1"/>
    <col min="9" max="9" width="9.125" style="3" customWidth="1"/>
    <col min="10" max="10" width="10.75390625" style="3" customWidth="1"/>
    <col min="11" max="11" width="11.875" style="3" customWidth="1"/>
    <col min="12" max="12" width="10.75390625" style="3" customWidth="1"/>
    <col min="13" max="13" width="10.375" style="3" customWidth="1"/>
    <col min="14" max="14" width="9.125" style="3" customWidth="1"/>
    <col min="15" max="15" width="10.75390625" style="3" customWidth="1"/>
    <col min="16" max="17" width="9.125" style="3" customWidth="1"/>
    <col min="18" max="18" width="13.125" style="3" customWidth="1"/>
    <col min="19" max="16384" width="9.125" style="3" customWidth="1"/>
  </cols>
  <sheetData>
    <row r="1" spans="1:18" ht="31.5" customHeight="1">
      <c r="A1" s="81" t="s">
        <v>174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ht="23.25" thickBot="1">
      <c r="B2" s="4"/>
      <c r="C2" s="4"/>
      <c r="D2" s="4"/>
      <c r="E2" s="4"/>
      <c r="F2" s="4"/>
      <c r="H2" s="16" t="s">
        <v>76</v>
      </c>
      <c r="J2" s="16" t="s">
        <v>176</v>
      </c>
      <c r="K2" s="4"/>
      <c r="L2" s="4"/>
      <c r="M2" s="4"/>
      <c r="N2" s="4"/>
      <c r="O2" s="4"/>
      <c r="P2" s="4"/>
      <c r="Q2" s="4"/>
      <c r="R2" s="4"/>
    </row>
    <row r="3" spans="1:19" ht="30" customHeight="1">
      <c r="A3" s="17" t="s">
        <v>62</v>
      </c>
      <c r="B3" s="13" t="s">
        <v>63</v>
      </c>
      <c r="C3" s="13" t="s">
        <v>175</v>
      </c>
      <c r="D3" s="13" t="s">
        <v>178</v>
      </c>
      <c r="E3" s="13" t="s">
        <v>162</v>
      </c>
      <c r="F3" s="13" t="s">
        <v>65</v>
      </c>
      <c r="G3" s="13" t="s">
        <v>163</v>
      </c>
      <c r="H3" s="13" t="s">
        <v>67</v>
      </c>
      <c r="I3" s="13" t="s">
        <v>68</v>
      </c>
      <c r="J3" s="13" t="s">
        <v>164</v>
      </c>
      <c r="K3" s="13" t="s">
        <v>70</v>
      </c>
      <c r="L3" s="13" t="s">
        <v>165</v>
      </c>
      <c r="M3" s="13" t="s">
        <v>166</v>
      </c>
      <c r="N3" s="13" t="s">
        <v>145</v>
      </c>
      <c r="O3" s="13" t="s">
        <v>73</v>
      </c>
      <c r="P3" s="13" t="s">
        <v>74</v>
      </c>
      <c r="Q3" s="13" t="s">
        <v>1</v>
      </c>
      <c r="R3" s="15" t="s">
        <v>2</v>
      </c>
      <c r="S3" s="4"/>
    </row>
    <row r="4" spans="1:18" ht="16.5" customHeight="1">
      <c r="A4" s="31" t="s">
        <v>7</v>
      </c>
      <c r="B4" s="22">
        <f>'[3]Январь'!$C$27+'[3]Январь'!$G$27</f>
        <v>38045</v>
      </c>
      <c r="C4" s="22">
        <f>'[3]Январь'!$I$27</f>
        <v>640</v>
      </c>
      <c r="D4" s="22">
        <f>'[1]Январь'!$F$27</f>
        <v>0</v>
      </c>
      <c r="E4" s="22">
        <f>'[1]Январь'!$D$27</f>
        <v>0</v>
      </c>
      <c r="F4" s="22">
        <f>'[3]Январь'!$J$27</f>
        <v>38685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9">
        <f>SUM(B4:Q4)</f>
        <v>77370</v>
      </c>
    </row>
    <row r="5" spans="1:18" ht="15.75" customHeight="1">
      <c r="A5" s="31" t="s">
        <v>3</v>
      </c>
      <c r="B5" s="22"/>
      <c r="C5" s="22"/>
      <c r="D5" s="22"/>
      <c r="E5" s="22"/>
      <c r="F5" s="22"/>
      <c r="G5" s="22">
        <f>'[4]Июль'!$K$25</f>
        <v>120097.10436000001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9">
        <f>SUM(B5:Q5)</f>
        <v>120097.10436000001</v>
      </c>
    </row>
    <row r="6" spans="1:18" ht="15.75" customHeight="1">
      <c r="A6" s="31" t="s">
        <v>4</v>
      </c>
      <c r="B6" s="22"/>
      <c r="C6" s="22"/>
      <c r="D6" s="22"/>
      <c r="E6" s="22"/>
      <c r="F6" s="22"/>
      <c r="G6" s="22">
        <f>0.002*'[3]Январь'!$K$27-'[3]Январь'!$H$27</f>
        <v>11.114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9">
        <f>SUM(D6:Q6)</f>
        <v>11.114</v>
      </c>
    </row>
    <row r="7" spans="1:18" ht="15.75" customHeight="1">
      <c r="A7" s="31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>
        <v>10456.21</v>
      </c>
      <c r="L7" s="22"/>
      <c r="M7" s="22"/>
      <c r="N7" s="22"/>
      <c r="O7" s="22"/>
      <c r="P7" s="22"/>
      <c r="Q7" s="22"/>
      <c r="R7" s="29">
        <f>SUM(B7:Q7)</f>
        <v>10456.21</v>
      </c>
    </row>
    <row r="8" spans="1:18" ht="15.75" customHeight="1">
      <c r="A8" s="31" t="s">
        <v>6</v>
      </c>
      <c r="B8" s="22"/>
      <c r="C8" s="22"/>
      <c r="D8" s="22"/>
      <c r="E8" s="22"/>
      <c r="F8" s="22"/>
      <c r="G8" s="22"/>
      <c r="H8" s="22"/>
      <c r="I8" s="22"/>
      <c r="J8" s="22">
        <v>3878.02</v>
      </c>
      <c r="K8" s="22"/>
      <c r="L8" s="22"/>
      <c r="M8" s="22"/>
      <c r="N8" s="22"/>
      <c r="O8" s="22"/>
      <c r="P8" s="22"/>
      <c r="Q8" s="22"/>
      <c r="R8" s="29">
        <f>SUM(B8:Q8)</f>
        <v>3878.02</v>
      </c>
    </row>
    <row r="9" spans="1:18" ht="15.75" customHeight="1">
      <c r="A9" s="31" t="s">
        <v>93</v>
      </c>
      <c r="B9" s="22"/>
      <c r="C9" s="22"/>
      <c r="D9" s="22"/>
      <c r="E9" s="22"/>
      <c r="F9" s="22"/>
      <c r="G9" s="22"/>
      <c r="H9" s="22">
        <v>3827</v>
      </c>
      <c r="I9" s="22"/>
      <c r="J9" s="22"/>
      <c r="K9" s="22"/>
      <c r="L9" s="22"/>
      <c r="M9" s="22"/>
      <c r="N9" s="22"/>
      <c r="O9" s="22"/>
      <c r="P9" s="22"/>
      <c r="Q9" s="22"/>
      <c r="R9" s="29">
        <f aca="true" t="shared" si="0" ref="R9:R32">SUM(B9:Q9)</f>
        <v>3827</v>
      </c>
    </row>
    <row r="10" spans="1:18" ht="15.75" customHeight="1">
      <c r="A10" s="31" t="s">
        <v>92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>
        <v>3382.5</v>
      </c>
      <c r="M10" s="22"/>
      <c r="N10" s="22"/>
      <c r="O10" s="22"/>
      <c r="P10" s="22"/>
      <c r="Q10" s="22"/>
      <c r="R10" s="29">
        <f t="shared" si="0"/>
        <v>3382.5</v>
      </c>
    </row>
    <row r="11" spans="1:18" ht="15.75" customHeight="1">
      <c r="A11" s="31" t="s">
        <v>91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>
        <v>346.65</v>
      </c>
      <c r="P11" s="22"/>
      <c r="Q11" s="22"/>
      <c r="R11" s="29">
        <f t="shared" si="0"/>
        <v>346.65</v>
      </c>
    </row>
    <row r="12" spans="1:18" ht="15.75" customHeight="1">
      <c r="A12" s="31" t="s">
        <v>89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800</v>
      </c>
      <c r="P12" s="22"/>
      <c r="Q12" s="22"/>
      <c r="R12" s="29">
        <f t="shared" si="0"/>
        <v>800</v>
      </c>
    </row>
    <row r="13" spans="1:18" ht="15.75" customHeight="1">
      <c r="A13" s="31" t="s">
        <v>90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5039.64</v>
      </c>
      <c r="P13" s="22"/>
      <c r="Q13" s="22"/>
      <c r="R13" s="29">
        <f t="shared" si="0"/>
        <v>5039.64</v>
      </c>
    </row>
    <row r="14" spans="1:18" ht="15.75">
      <c r="A14" s="3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9">
        <f t="shared" si="0"/>
        <v>0</v>
      </c>
    </row>
    <row r="15" spans="1:18" ht="15.75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9">
        <f t="shared" si="0"/>
        <v>0</v>
      </c>
    </row>
    <row r="16" spans="1:18" ht="15.75">
      <c r="A16" s="3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9">
        <f t="shared" si="0"/>
        <v>0</v>
      </c>
    </row>
    <row r="17" spans="1:18" ht="15.75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9">
        <f t="shared" si="0"/>
        <v>0</v>
      </c>
    </row>
    <row r="18" spans="1:18" ht="15.75">
      <c r="A18" s="3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9">
        <f t="shared" si="0"/>
        <v>0</v>
      </c>
    </row>
    <row r="19" spans="1:18" ht="15.75">
      <c r="A19" s="3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9">
        <f t="shared" si="0"/>
        <v>0</v>
      </c>
    </row>
    <row r="20" spans="1:18" ht="15.75">
      <c r="A20" s="3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9">
        <f t="shared" si="0"/>
        <v>0</v>
      </c>
    </row>
    <row r="21" spans="1:18" ht="15.75">
      <c r="A21" s="3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9">
        <f t="shared" si="0"/>
        <v>0</v>
      </c>
    </row>
    <row r="22" spans="1:18" ht="15.75">
      <c r="A22" s="3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9">
        <f t="shared" si="0"/>
        <v>0</v>
      </c>
    </row>
    <row r="23" spans="1:18" ht="15.75">
      <c r="A23" s="3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9">
        <f t="shared" si="0"/>
        <v>0</v>
      </c>
    </row>
    <row r="24" spans="1:18" ht="15.75">
      <c r="A24" s="3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9">
        <f t="shared" si="0"/>
        <v>0</v>
      </c>
    </row>
    <row r="25" spans="1:18" ht="15.75">
      <c r="A25" s="3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9">
        <f t="shared" si="0"/>
        <v>0</v>
      </c>
    </row>
    <row r="26" spans="1:18" ht="15.75">
      <c r="A26" s="3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9">
        <f t="shared" si="0"/>
        <v>0</v>
      </c>
    </row>
    <row r="27" spans="1:18" ht="15.75">
      <c r="A27" s="3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9">
        <f t="shared" si="0"/>
        <v>0</v>
      </c>
    </row>
    <row r="28" spans="1:18" ht="15.75">
      <c r="A28" s="3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9">
        <f t="shared" si="0"/>
        <v>0</v>
      </c>
    </row>
    <row r="29" spans="1:18" ht="15.75">
      <c r="A29" s="3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9">
        <f t="shared" si="0"/>
        <v>0</v>
      </c>
    </row>
    <row r="30" spans="1:18" ht="15.75">
      <c r="A30" s="3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9">
        <f t="shared" si="0"/>
        <v>0</v>
      </c>
    </row>
    <row r="31" spans="1:18" ht="15.75">
      <c r="A31" s="3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9">
        <f t="shared" si="0"/>
        <v>0</v>
      </c>
    </row>
    <row r="32" spans="1:18" ht="15.75">
      <c r="A32" s="3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9">
        <f t="shared" si="0"/>
        <v>0</v>
      </c>
    </row>
    <row r="33" spans="1:18" s="6" customFormat="1" ht="19.5" thickBot="1">
      <c r="A33" s="34" t="s">
        <v>160</v>
      </c>
      <c r="B33" s="26">
        <f>SUM(B4:B32)</f>
        <v>38045</v>
      </c>
      <c r="C33" s="26">
        <f aca="true" t="shared" si="1" ref="C33:R33">SUM(C4:C32)</f>
        <v>640</v>
      </c>
      <c r="D33" s="26">
        <f t="shared" si="1"/>
        <v>0</v>
      </c>
      <c r="E33" s="26">
        <f t="shared" si="1"/>
        <v>0</v>
      </c>
      <c r="F33" s="26">
        <f t="shared" si="1"/>
        <v>38685</v>
      </c>
      <c r="G33" s="26">
        <f t="shared" si="1"/>
        <v>120108.21836000001</v>
      </c>
      <c r="H33" s="26">
        <f t="shared" si="1"/>
        <v>3827</v>
      </c>
      <c r="I33" s="26">
        <f t="shared" si="1"/>
        <v>0</v>
      </c>
      <c r="J33" s="26">
        <f t="shared" si="1"/>
        <v>3878.02</v>
      </c>
      <c r="K33" s="26">
        <f t="shared" si="1"/>
        <v>10456.21</v>
      </c>
      <c r="L33" s="26">
        <f t="shared" si="1"/>
        <v>3382.5</v>
      </c>
      <c r="M33" s="26">
        <f t="shared" si="1"/>
        <v>0</v>
      </c>
      <c r="N33" s="26">
        <f t="shared" si="1"/>
        <v>0</v>
      </c>
      <c r="O33" s="26">
        <f t="shared" si="1"/>
        <v>6186.290000000001</v>
      </c>
      <c r="P33" s="26">
        <f t="shared" si="1"/>
        <v>0</v>
      </c>
      <c r="Q33" s="26">
        <f t="shared" si="1"/>
        <v>0</v>
      </c>
      <c r="R33" s="27">
        <f t="shared" si="1"/>
        <v>225208.23836</v>
      </c>
    </row>
  </sheetData>
  <mergeCells count="1">
    <mergeCell ref="A1:R1"/>
  </mergeCells>
  <printOptions/>
  <pageMargins left="0.23" right="0.21" top="0.6" bottom="0.57" header="0.38" footer="0.27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L17" sqref="L17"/>
    </sheetView>
  </sheetViews>
  <sheetFormatPr defaultColWidth="9.00390625" defaultRowHeight="12.75"/>
  <cols>
    <col min="1" max="1" width="27.375" style="3" customWidth="1"/>
    <col min="2" max="2" width="11.875" style="3" customWidth="1"/>
    <col min="3" max="3" width="9.375" style="3" customWidth="1"/>
    <col min="4" max="4" width="7.25390625" style="3" customWidth="1"/>
    <col min="5" max="5" width="9.00390625" style="3" customWidth="1"/>
    <col min="6" max="6" width="11.875" style="3" bestFit="1" customWidth="1"/>
    <col min="7" max="7" width="11.875" style="3" customWidth="1"/>
    <col min="8" max="8" width="10.75390625" style="3" customWidth="1"/>
    <col min="9" max="10" width="6.75390625" style="3" customWidth="1"/>
    <col min="11" max="12" width="10.75390625" style="3" customWidth="1"/>
    <col min="13" max="14" width="6.75390625" style="3" customWidth="1"/>
    <col min="15" max="15" width="11.875" style="3" customWidth="1"/>
    <col min="16" max="16" width="10.75390625" style="3" customWidth="1"/>
    <col min="17" max="17" width="6.75390625" style="3" customWidth="1"/>
    <col min="18" max="18" width="11.875" style="3" customWidth="1"/>
    <col min="19" max="16384" width="9.125" style="3" customWidth="1"/>
  </cols>
  <sheetData>
    <row r="1" spans="1:18" ht="31.5" customHeight="1">
      <c r="A1" s="81" t="s">
        <v>174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ht="23.25" thickBot="1">
      <c r="B2" s="4"/>
      <c r="C2" s="4"/>
      <c r="D2" s="4"/>
      <c r="E2" s="4"/>
      <c r="F2" s="4"/>
      <c r="H2" s="16" t="s">
        <v>78</v>
      </c>
      <c r="J2" s="16" t="s">
        <v>176</v>
      </c>
      <c r="K2" s="4"/>
      <c r="L2" s="4"/>
      <c r="M2" s="4"/>
      <c r="N2" s="4"/>
      <c r="O2" s="4"/>
      <c r="P2" s="4"/>
      <c r="Q2" s="4"/>
      <c r="R2" s="4"/>
    </row>
    <row r="3" spans="1:19" ht="30" customHeight="1" thickBot="1">
      <c r="A3" s="18" t="s">
        <v>62</v>
      </c>
      <c r="B3" s="14" t="s">
        <v>63</v>
      </c>
      <c r="C3" s="14" t="s">
        <v>175</v>
      </c>
      <c r="D3" s="13" t="s">
        <v>178</v>
      </c>
      <c r="E3" s="13" t="s">
        <v>162</v>
      </c>
      <c r="F3" s="14" t="s">
        <v>65</v>
      </c>
      <c r="G3" s="14" t="s">
        <v>163</v>
      </c>
      <c r="H3" s="14" t="s">
        <v>67</v>
      </c>
      <c r="I3" s="14" t="s">
        <v>68</v>
      </c>
      <c r="J3" s="14" t="s">
        <v>164</v>
      </c>
      <c r="K3" s="14" t="s">
        <v>70</v>
      </c>
      <c r="L3" s="14" t="s">
        <v>165</v>
      </c>
      <c r="M3" s="14" t="s">
        <v>166</v>
      </c>
      <c r="N3" s="14" t="s">
        <v>145</v>
      </c>
      <c r="O3" s="14" t="s">
        <v>73</v>
      </c>
      <c r="P3" s="14" t="s">
        <v>74</v>
      </c>
      <c r="Q3" s="14" t="s">
        <v>1</v>
      </c>
      <c r="R3" s="21" t="s">
        <v>2</v>
      </c>
      <c r="S3" s="4"/>
    </row>
    <row r="4" spans="1:18" ht="15.75">
      <c r="A4" s="40" t="s">
        <v>63</v>
      </c>
      <c r="B4" s="23">
        <v>33150</v>
      </c>
      <c r="C4" s="23"/>
      <c r="D4" s="23"/>
      <c r="F4" s="23">
        <v>960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36"/>
      <c r="R4" s="37">
        <f>SUM(B4:Q4)</f>
        <v>34110</v>
      </c>
    </row>
    <row r="5" spans="1:18" ht="15.75">
      <c r="A5" s="41" t="s">
        <v>3</v>
      </c>
      <c r="B5" s="22"/>
      <c r="C5" s="22"/>
      <c r="D5" s="22"/>
      <c r="E5" s="22"/>
      <c r="G5" s="22">
        <v>12211.16</v>
      </c>
      <c r="H5" s="22"/>
      <c r="I5" s="22"/>
      <c r="J5" s="22"/>
      <c r="K5" s="22"/>
      <c r="L5" s="22"/>
      <c r="M5" s="22"/>
      <c r="N5" s="22"/>
      <c r="O5" s="22"/>
      <c r="P5" s="22"/>
      <c r="Q5" s="1"/>
      <c r="R5" s="38">
        <f aca="true" t="shared" si="0" ref="R5:R32">SUM(B5:Q5)</f>
        <v>12211.16</v>
      </c>
    </row>
    <row r="6" spans="1:18" ht="15.75">
      <c r="A6" s="41" t="s">
        <v>8</v>
      </c>
      <c r="B6" s="22"/>
      <c r="C6" s="22"/>
      <c r="D6" s="22"/>
      <c r="E6" s="22"/>
      <c r="F6" s="22"/>
      <c r="G6" s="22"/>
      <c r="H6" s="22"/>
      <c r="I6" s="22"/>
      <c r="K6" s="22">
        <v>7712.52</v>
      </c>
      <c r="L6" s="22"/>
      <c r="M6" s="22"/>
      <c r="N6" s="22"/>
      <c r="O6" s="22"/>
      <c r="P6" s="22"/>
      <c r="Q6" s="1"/>
      <c r="R6" s="38">
        <f t="shared" si="0"/>
        <v>7712.52</v>
      </c>
    </row>
    <row r="7" spans="1:18" ht="31.5">
      <c r="A7" s="41" t="s">
        <v>97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P7" s="22">
        <v>3168</v>
      </c>
      <c r="Q7" s="1"/>
      <c r="R7" s="38">
        <f t="shared" si="0"/>
        <v>3168</v>
      </c>
    </row>
    <row r="8" spans="1:18" ht="31.5">
      <c r="A8" s="41" t="s">
        <v>94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O8" s="22">
        <v>12000</v>
      </c>
      <c r="P8" s="22"/>
      <c r="Q8" s="1"/>
      <c r="R8" s="38">
        <f t="shared" si="0"/>
        <v>12000</v>
      </c>
    </row>
    <row r="9" spans="1:18" ht="31.5">
      <c r="A9" s="41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O9" s="22"/>
      <c r="P9" s="22">
        <v>4800</v>
      </c>
      <c r="Q9" s="1"/>
      <c r="R9" s="38">
        <f t="shared" si="0"/>
        <v>4800</v>
      </c>
    </row>
    <row r="10" spans="1:18" ht="15.75">
      <c r="A10" s="41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O10" s="22">
        <v>862</v>
      </c>
      <c r="P10" s="22"/>
      <c r="Q10" s="1"/>
      <c r="R10" s="38">
        <f t="shared" si="0"/>
        <v>862</v>
      </c>
    </row>
    <row r="11" spans="1:18" ht="31.5">
      <c r="A11" s="41" t="s">
        <v>95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O11" s="22">
        <v>1744.95</v>
      </c>
      <c r="P11" s="22"/>
      <c r="Q11" s="1"/>
      <c r="R11" s="38">
        <f t="shared" si="0"/>
        <v>1744.95</v>
      </c>
    </row>
    <row r="12" spans="1:18" ht="15.75">
      <c r="A12" s="41" t="s">
        <v>96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O12" s="22">
        <v>59</v>
      </c>
      <c r="P12" s="22"/>
      <c r="Q12" s="1"/>
      <c r="R12" s="38">
        <f t="shared" si="0"/>
        <v>59</v>
      </c>
    </row>
    <row r="13" spans="1:18" ht="15.75">
      <c r="A13" s="41" t="s">
        <v>11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O13" s="22">
        <v>159.4</v>
      </c>
      <c r="P13" s="22"/>
      <c r="Q13" s="1"/>
      <c r="R13" s="38">
        <f t="shared" si="0"/>
        <v>159.4</v>
      </c>
    </row>
    <row r="14" spans="1:18" ht="15.75">
      <c r="A14" s="41" t="s">
        <v>12</v>
      </c>
      <c r="B14" s="22"/>
      <c r="C14" s="22"/>
      <c r="D14" s="22"/>
      <c r="E14" s="22"/>
      <c r="F14" s="22"/>
      <c r="G14" s="22"/>
      <c r="H14" s="22"/>
      <c r="I14" s="22"/>
      <c r="J14" s="22"/>
      <c r="L14" s="22">
        <v>90</v>
      </c>
      <c r="O14" s="22"/>
      <c r="P14" s="22"/>
      <c r="Q14" s="1"/>
      <c r="R14" s="38">
        <f t="shared" si="0"/>
        <v>90</v>
      </c>
    </row>
    <row r="15" spans="1:18" ht="15.75">
      <c r="A15" s="41" t="s">
        <v>13</v>
      </c>
      <c r="B15" s="22"/>
      <c r="C15" s="22"/>
      <c r="D15" s="22"/>
      <c r="E15" s="22"/>
      <c r="F15" s="22"/>
      <c r="G15" s="22"/>
      <c r="H15" s="22"/>
      <c r="I15" s="22"/>
      <c r="J15" s="22"/>
      <c r="L15" s="22">
        <v>5359.55</v>
      </c>
      <c r="O15" s="22"/>
      <c r="P15" s="22"/>
      <c r="Q15" s="1"/>
      <c r="R15" s="38">
        <f t="shared" si="0"/>
        <v>5359.55</v>
      </c>
    </row>
    <row r="16" spans="1:18" ht="15.75">
      <c r="A16" s="41" t="s">
        <v>14</v>
      </c>
      <c r="B16" s="22"/>
      <c r="C16" s="22"/>
      <c r="D16" s="22"/>
      <c r="E16" s="22"/>
      <c r="F16" s="22"/>
      <c r="H16" s="22">
        <v>3827</v>
      </c>
      <c r="I16" s="22"/>
      <c r="J16" s="22"/>
      <c r="K16" s="22"/>
      <c r="L16" s="22"/>
      <c r="O16" s="22"/>
      <c r="P16" s="22"/>
      <c r="Q16" s="1"/>
      <c r="R16" s="38">
        <f t="shared" si="0"/>
        <v>3827</v>
      </c>
    </row>
    <row r="17" spans="1:18" ht="15.75">
      <c r="A17" s="41" t="s">
        <v>15</v>
      </c>
      <c r="B17" s="22"/>
      <c r="C17" s="22"/>
      <c r="D17" s="22"/>
      <c r="E17" s="22"/>
      <c r="F17" s="22"/>
      <c r="G17" s="22"/>
      <c r="H17" s="22"/>
      <c r="I17" s="22"/>
      <c r="J17" s="22"/>
      <c r="L17" s="22">
        <v>1343</v>
      </c>
      <c r="O17" s="22"/>
      <c r="P17" s="22"/>
      <c r="Q17" s="1"/>
      <c r="R17" s="38">
        <f t="shared" si="0"/>
        <v>1343</v>
      </c>
    </row>
    <row r="18" spans="1:18" ht="15.75">
      <c r="A18" s="41" t="s">
        <v>91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O18" s="22">
        <v>346.63</v>
      </c>
      <c r="P18" s="22"/>
      <c r="Q18" s="1"/>
      <c r="R18" s="38">
        <f t="shared" si="0"/>
        <v>346.63</v>
      </c>
    </row>
    <row r="19" spans="1:18" ht="15.75">
      <c r="A19" s="4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O19" s="22"/>
      <c r="P19" s="22"/>
      <c r="Q19" s="1"/>
      <c r="R19" s="38">
        <f t="shared" si="0"/>
        <v>0</v>
      </c>
    </row>
    <row r="20" spans="1:18" ht="15.75">
      <c r="A20" s="4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"/>
      <c r="R20" s="38">
        <f t="shared" si="0"/>
        <v>0</v>
      </c>
    </row>
    <row r="21" spans="1:18" ht="15.75">
      <c r="A21" s="4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"/>
      <c r="R21" s="38">
        <f t="shared" si="0"/>
        <v>0</v>
      </c>
    </row>
    <row r="22" spans="1:18" ht="15.75">
      <c r="A22" s="4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"/>
      <c r="R22" s="38">
        <f t="shared" si="0"/>
        <v>0</v>
      </c>
    </row>
    <row r="23" spans="1:18" ht="15.75">
      <c r="A23" s="4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"/>
      <c r="R23" s="38">
        <f t="shared" si="0"/>
        <v>0</v>
      </c>
    </row>
    <row r="24" spans="1:18" ht="15.75">
      <c r="A24" s="4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"/>
      <c r="R24" s="38">
        <f t="shared" si="0"/>
        <v>0</v>
      </c>
    </row>
    <row r="25" spans="1:18" ht="15.75">
      <c r="A25" s="4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"/>
      <c r="R25" s="38">
        <f t="shared" si="0"/>
        <v>0</v>
      </c>
    </row>
    <row r="26" spans="1:18" ht="15.75">
      <c r="A26" s="4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"/>
      <c r="R26" s="38">
        <f t="shared" si="0"/>
        <v>0</v>
      </c>
    </row>
    <row r="27" spans="1:18" ht="15.75">
      <c r="A27" s="4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"/>
      <c r="R27" s="38">
        <f t="shared" si="0"/>
        <v>0</v>
      </c>
    </row>
    <row r="28" spans="1:18" ht="15.75">
      <c r="A28" s="4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"/>
      <c r="R28" s="38">
        <f t="shared" si="0"/>
        <v>0</v>
      </c>
    </row>
    <row r="29" spans="1:18" ht="15.75">
      <c r="A29" s="4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"/>
      <c r="R29" s="38">
        <f t="shared" si="0"/>
        <v>0</v>
      </c>
    </row>
    <row r="30" spans="1:18" ht="15.75">
      <c r="A30" s="4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"/>
      <c r="R30" s="38">
        <f t="shared" si="0"/>
        <v>0</v>
      </c>
    </row>
    <row r="31" spans="1:18" ht="15.75">
      <c r="A31" s="4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1"/>
      <c r="R31" s="38">
        <f t="shared" si="0"/>
        <v>0</v>
      </c>
    </row>
    <row r="32" spans="1:18" ht="15.75">
      <c r="A32" s="4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"/>
      <c r="R32" s="38">
        <f t="shared" si="0"/>
        <v>0</v>
      </c>
    </row>
    <row r="33" spans="1:18" s="6" customFormat="1" ht="19.5" thickBot="1">
      <c r="A33" s="34" t="s">
        <v>77</v>
      </c>
      <c r="B33" s="35">
        <f>SUM(B4:B32)</f>
        <v>33150</v>
      </c>
      <c r="C33" s="35">
        <f aca="true" t="shared" si="1" ref="C33:R33">SUM(C4:C32)</f>
        <v>0</v>
      </c>
      <c r="D33" s="35">
        <f t="shared" si="1"/>
        <v>0</v>
      </c>
      <c r="E33" s="35">
        <f t="shared" si="1"/>
        <v>0</v>
      </c>
      <c r="F33" s="35">
        <f>SUM(F4:F32)</f>
        <v>960</v>
      </c>
      <c r="G33" s="35">
        <f t="shared" si="1"/>
        <v>12211.16</v>
      </c>
      <c r="H33" s="35">
        <f t="shared" si="1"/>
        <v>3827</v>
      </c>
      <c r="I33" s="35">
        <f t="shared" si="1"/>
        <v>0</v>
      </c>
      <c r="J33" s="35">
        <f t="shared" si="1"/>
        <v>0</v>
      </c>
      <c r="K33" s="35">
        <f t="shared" si="1"/>
        <v>7712.52</v>
      </c>
      <c r="L33" s="35">
        <f t="shared" si="1"/>
        <v>6792.55</v>
      </c>
      <c r="M33" s="35">
        <f t="shared" si="1"/>
        <v>0</v>
      </c>
      <c r="N33" s="35">
        <f t="shared" si="1"/>
        <v>0</v>
      </c>
      <c r="O33" s="35">
        <f t="shared" si="1"/>
        <v>15171.98</v>
      </c>
      <c r="P33" s="35">
        <f t="shared" si="1"/>
        <v>7968</v>
      </c>
      <c r="Q33" s="35">
        <f t="shared" si="1"/>
        <v>0</v>
      </c>
      <c r="R33" s="39">
        <f t="shared" si="1"/>
        <v>87793.21</v>
      </c>
    </row>
    <row r="34" spans="1:17" ht="12.75">
      <c r="A34" s="4"/>
      <c r="B34" s="9"/>
      <c r="C34" s="9"/>
      <c r="D34" s="9"/>
      <c r="E34" s="9"/>
      <c r="F34" s="9"/>
      <c r="G34" s="9"/>
      <c r="H34" s="9"/>
      <c r="I34" s="8"/>
      <c r="J34" s="9"/>
      <c r="K34" s="9"/>
      <c r="L34" s="9"/>
      <c r="M34" s="9"/>
      <c r="N34" s="9"/>
      <c r="O34" s="9"/>
      <c r="P34" s="9"/>
      <c r="Q34" s="9"/>
    </row>
    <row r="35" spans="1:17" ht="12.75">
      <c r="A35" s="4"/>
      <c r="B35" s="4"/>
      <c r="C35" s="4"/>
      <c r="D35" s="4"/>
      <c r="E35" s="4"/>
      <c r="F35" s="4"/>
      <c r="G35" s="4"/>
      <c r="H35" s="4"/>
      <c r="J35" s="4"/>
      <c r="K35" s="4"/>
      <c r="L35" s="4"/>
      <c r="M35" s="4"/>
      <c r="N35" s="4"/>
      <c r="O35" s="4"/>
      <c r="P35" s="4"/>
      <c r="Q35" s="4"/>
    </row>
  </sheetData>
  <mergeCells count="1">
    <mergeCell ref="A1:R1"/>
  </mergeCells>
  <printOptions horizontalCentered="1"/>
  <pageMargins left="0.2755905511811024" right="0.2362204724409449" top="0.5905511811023623" bottom="0.5511811023622047" header="0.275590551181102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B1">
      <selection activeCell="L8" sqref="L8"/>
    </sheetView>
  </sheetViews>
  <sheetFormatPr defaultColWidth="9.00390625" defaultRowHeight="12.75"/>
  <cols>
    <col min="1" max="1" width="29.625" style="3" customWidth="1"/>
    <col min="2" max="2" width="11.875" style="3" bestFit="1" customWidth="1"/>
    <col min="3" max="3" width="10.25390625" style="3" customWidth="1"/>
    <col min="4" max="4" width="10.875" style="3" bestFit="1" customWidth="1"/>
    <col min="5" max="5" width="11.875" style="3" bestFit="1" customWidth="1"/>
    <col min="6" max="6" width="9.25390625" style="3" bestFit="1" customWidth="1"/>
    <col min="7" max="7" width="11.875" style="3" bestFit="1" customWidth="1"/>
    <col min="8" max="8" width="10.875" style="3" bestFit="1" customWidth="1"/>
    <col min="9" max="9" width="9.125" style="3" customWidth="1"/>
    <col min="10" max="10" width="10.875" style="3" bestFit="1" customWidth="1"/>
    <col min="11" max="12" width="11.875" style="3" bestFit="1" customWidth="1"/>
    <col min="13" max="14" width="9.125" style="3" customWidth="1"/>
    <col min="15" max="15" width="11.875" style="3" bestFit="1" customWidth="1"/>
    <col min="16" max="16" width="12.875" style="3" bestFit="1" customWidth="1"/>
    <col min="17" max="17" width="11.875" style="3" bestFit="1" customWidth="1"/>
    <col min="18" max="18" width="13.125" style="3" customWidth="1"/>
    <col min="19" max="16384" width="9.125" style="3" customWidth="1"/>
  </cols>
  <sheetData>
    <row r="1" spans="1:18" ht="31.5" customHeight="1">
      <c r="A1" s="81" t="s">
        <v>174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ht="23.25" thickBot="1">
      <c r="B2" s="4"/>
      <c r="C2" s="4"/>
      <c r="D2" s="4"/>
      <c r="E2" s="4"/>
      <c r="F2" s="4"/>
      <c r="H2" s="16" t="s">
        <v>79</v>
      </c>
      <c r="J2" s="16" t="s">
        <v>176</v>
      </c>
      <c r="K2" s="4"/>
      <c r="L2" s="4"/>
      <c r="M2" s="4"/>
      <c r="N2" s="4"/>
      <c r="O2" s="4"/>
      <c r="P2" s="4"/>
      <c r="Q2" s="4"/>
      <c r="R2" s="4"/>
    </row>
    <row r="3" spans="1:19" ht="30" customHeight="1" thickBot="1">
      <c r="A3" s="18" t="s">
        <v>62</v>
      </c>
      <c r="B3" s="14" t="s">
        <v>63</v>
      </c>
      <c r="C3" s="14" t="s">
        <v>175</v>
      </c>
      <c r="D3" s="13" t="s">
        <v>178</v>
      </c>
      <c r="E3" s="13" t="s">
        <v>162</v>
      </c>
      <c r="F3" s="14" t="s">
        <v>65</v>
      </c>
      <c r="G3" s="14" t="s">
        <v>163</v>
      </c>
      <c r="H3" s="14" t="s">
        <v>67</v>
      </c>
      <c r="I3" s="14" t="s">
        <v>68</v>
      </c>
      <c r="J3" s="14" t="s">
        <v>164</v>
      </c>
      <c r="K3" s="14" t="s">
        <v>70</v>
      </c>
      <c r="L3" s="14" t="s">
        <v>165</v>
      </c>
      <c r="M3" s="14" t="s">
        <v>166</v>
      </c>
      <c r="N3" s="14" t="s">
        <v>145</v>
      </c>
      <c r="O3" s="14" t="s">
        <v>73</v>
      </c>
      <c r="P3" s="14" t="s">
        <v>74</v>
      </c>
      <c r="Q3" s="14" t="s">
        <v>1</v>
      </c>
      <c r="R3" s="21" t="s">
        <v>2</v>
      </c>
      <c r="S3" s="4"/>
    </row>
    <row r="4" spans="1:18" ht="15.75">
      <c r="A4" s="30" t="s">
        <v>63</v>
      </c>
      <c r="B4" s="22">
        <v>30970</v>
      </c>
      <c r="C4" s="22"/>
      <c r="D4" s="22"/>
      <c r="E4" s="22">
        <v>35500</v>
      </c>
      <c r="F4" s="22">
        <v>640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7">
        <f>SUM(B4:Q4)</f>
        <v>67110</v>
      </c>
    </row>
    <row r="5" spans="1:18" ht="15.75">
      <c r="A5" s="31" t="s">
        <v>3</v>
      </c>
      <c r="B5" s="22"/>
      <c r="C5" s="22"/>
      <c r="D5" s="22"/>
      <c r="E5" s="22"/>
      <c r="F5" s="22"/>
      <c r="G5" s="22">
        <v>24025.16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38">
        <f aca="true" t="shared" si="0" ref="R5:R32">SUM(B5:Q5)</f>
        <v>24025.16</v>
      </c>
    </row>
    <row r="6" spans="1:18" ht="31.5">
      <c r="A6" s="31" t="s">
        <v>168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>
        <v>350000</v>
      </c>
      <c r="Q6" s="22"/>
      <c r="R6" s="38">
        <f t="shared" si="0"/>
        <v>350000</v>
      </c>
    </row>
    <row r="7" spans="1:18" ht="15.75">
      <c r="A7" s="31" t="s">
        <v>16</v>
      </c>
      <c r="B7" s="22"/>
      <c r="C7" s="22"/>
      <c r="D7" s="22"/>
      <c r="E7" s="22"/>
      <c r="F7" s="22"/>
      <c r="G7" s="22"/>
      <c r="H7" s="22">
        <v>3827</v>
      </c>
      <c r="I7" s="22"/>
      <c r="J7" s="22"/>
      <c r="K7" s="22"/>
      <c r="L7" s="22"/>
      <c r="M7" s="22"/>
      <c r="N7" s="22"/>
      <c r="O7" s="22"/>
      <c r="P7" s="22"/>
      <c r="Q7" s="22"/>
      <c r="R7" s="38">
        <f t="shared" si="0"/>
        <v>3827</v>
      </c>
    </row>
    <row r="8" spans="1:18" ht="15.75">
      <c r="A8" s="31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>
        <v>3671.1</v>
      </c>
      <c r="M8" s="22"/>
      <c r="N8" s="22"/>
      <c r="O8" s="22"/>
      <c r="P8" s="22"/>
      <c r="Q8" s="22"/>
      <c r="R8" s="38">
        <f t="shared" si="0"/>
        <v>3671.1</v>
      </c>
    </row>
    <row r="9" spans="1:18" ht="15.75">
      <c r="A9" s="31" t="s">
        <v>18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58000</v>
      </c>
      <c r="R9" s="38">
        <f t="shared" si="0"/>
        <v>58000</v>
      </c>
    </row>
    <row r="10" spans="1:18" ht="15.75">
      <c r="A10" s="31" t="s">
        <v>19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>
        <v>346.63</v>
      </c>
      <c r="P10" s="22"/>
      <c r="Q10" s="22"/>
      <c r="R10" s="38">
        <f t="shared" si="0"/>
        <v>346.63</v>
      </c>
    </row>
    <row r="11" spans="1:18" ht="15.75">
      <c r="A11" s="31" t="s">
        <v>20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>
        <v>32246</v>
      </c>
      <c r="P11" s="22"/>
      <c r="Q11" s="22"/>
      <c r="R11" s="38">
        <f t="shared" si="0"/>
        <v>32246</v>
      </c>
    </row>
    <row r="12" spans="1:18" ht="31.5">
      <c r="A12" s="31" t="s">
        <v>22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131.9</v>
      </c>
      <c r="P12" s="22"/>
      <c r="Q12" s="22"/>
      <c r="R12" s="38">
        <f t="shared" si="0"/>
        <v>131.9</v>
      </c>
    </row>
    <row r="13" spans="1:18" ht="15.75">
      <c r="A13" s="31" t="s">
        <v>21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43.8</v>
      </c>
      <c r="P13" s="22"/>
      <c r="Q13" s="22"/>
      <c r="R13" s="38">
        <f t="shared" si="0"/>
        <v>43.8</v>
      </c>
    </row>
    <row r="14" spans="1:18" ht="15.75">
      <c r="A14" s="31" t="s">
        <v>23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v>28.4</v>
      </c>
      <c r="P14" s="22"/>
      <c r="Q14" s="22"/>
      <c r="R14" s="38">
        <f t="shared" si="0"/>
        <v>28.4</v>
      </c>
    </row>
    <row r="15" spans="1:18" ht="15.75">
      <c r="A15" s="31" t="s">
        <v>24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8062.68</v>
      </c>
      <c r="M15" s="22"/>
      <c r="N15" s="22"/>
      <c r="O15" s="22"/>
      <c r="P15" s="22"/>
      <c r="Q15" s="22"/>
      <c r="R15" s="38">
        <f t="shared" si="0"/>
        <v>8062.68</v>
      </c>
    </row>
    <row r="16" spans="1:18" ht="15.75">
      <c r="A16" s="3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38">
        <f t="shared" si="0"/>
        <v>0</v>
      </c>
    </row>
    <row r="17" spans="1:18" ht="15.75">
      <c r="A17" s="3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38">
        <f t="shared" si="0"/>
        <v>0</v>
      </c>
    </row>
    <row r="18" spans="1:18" ht="15.75">
      <c r="A18" s="3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38">
        <f t="shared" si="0"/>
        <v>0</v>
      </c>
    </row>
    <row r="19" spans="1:18" ht="15.75">
      <c r="A19" s="3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38">
        <f t="shared" si="0"/>
        <v>0</v>
      </c>
    </row>
    <row r="20" spans="1:18" ht="15.75">
      <c r="A20" s="3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8">
        <f t="shared" si="0"/>
        <v>0</v>
      </c>
    </row>
    <row r="21" spans="1:18" ht="15.75">
      <c r="A21" s="3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38">
        <f t="shared" si="0"/>
        <v>0</v>
      </c>
    </row>
    <row r="22" spans="1:18" ht="15.75">
      <c r="A22" s="3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38">
        <f t="shared" si="0"/>
        <v>0</v>
      </c>
    </row>
    <row r="23" spans="1:18" ht="15.75">
      <c r="A23" s="3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38">
        <f t="shared" si="0"/>
        <v>0</v>
      </c>
    </row>
    <row r="24" spans="1:18" ht="15.75">
      <c r="A24" s="3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8">
        <f t="shared" si="0"/>
        <v>0</v>
      </c>
    </row>
    <row r="25" spans="1:18" ht="15.75">
      <c r="A25" s="3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8">
        <f t="shared" si="0"/>
        <v>0</v>
      </c>
    </row>
    <row r="26" spans="1:18" ht="15.75">
      <c r="A26" s="3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38">
        <f t="shared" si="0"/>
        <v>0</v>
      </c>
    </row>
    <row r="27" spans="1:18" ht="15.75">
      <c r="A27" s="3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38">
        <f t="shared" si="0"/>
        <v>0</v>
      </c>
    </row>
    <row r="28" spans="1:18" ht="15.75">
      <c r="A28" s="3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8">
        <f t="shared" si="0"/>
        <v>0</v>
      </c>
    </row>
    <row r="29" spans="1:18" ht="15.75">
      <c r="A29" s="3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8">
        <f t="shared" si="0"/>
        <v>0</v>
      </c>
    </row>
    <row r="30" spans="1:18" ht="15.75">
      <c r="A30" s="3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8">
        <f t="shared" si="0"/>
        <v>0</v>
      </c>
    </row>
    <row r="31" spans="1:18" ht="15.75">
      <c r="A31" s="3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8">
        <f t="shared" si="0"/>
        <v>0</v>
      </c>
    </row>
    <row r="32" spans="1:18" ht="15.75">
      <c r="A32" s="3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8">
        <f t="shared" si="0"/>
        <v>0</v>
      </c>
    </row>
    <row r="33" spans="1:18" s="6" customFormat="1" ht="19.5" thickBot="1">
      <c r="A33" s="34" t="s">
        <v>77</v>
      </c>
      <c r="B33" s="35">
        <f>SUM(B4:B32)</f>
        <v>30970</v>
      </c>
      <c r="C33" s="35">
        <f aca="true" t="shared" si="1" ref="C33:R33">SUM(C4:C32)</f>
        <v>0</v>
      </c>
      <c r="D33" s="35">
        <f t="shared" si="1"/>
        <v>0</v>
      </c>
      <c r="E33" s="35">
        <f t="shared" si="1"/>
        <v>35500</v>
      </c>
      <c r="F33" s="35">
        <f t="shared" si="1"/>
        <v>640</v>
      </c>
      <c r="G33" s="35">
        <f t="shared" si="1"/>
        <v>24025.16</v>
      </c>
      <c r="H33" s="35">
        <f t="shared" si="1"/>
        <v>3827</v>
      </c>
      <c r="I33" s="35">
        <f t="shared" si="1"/>
        <v>0</v>
      </c>
      <c r="J33" s="35">
        <f t="shared" si="1"/>
        <v>0</v>
      </c>
      <c r="K33" s="35">
        <f t="shared" si="1"/>
        <v>0</v>
      </c>
      <c r="L33" s="35">
        <f t="shared" si="1"/>
        <v>11733.78</v>
      </c>
      <c r="M33" s="35">
        <f t="shared" si="1"/>
        <v>0</v>
      </c>
      <c r="N33" s="35">
        <f t="shared" si="1"/>
        <v>0</v>
      </c>
      <c r="O33" s="35">
        <f t="shared" si="1"/>
        <v>32796.73</v>
      </c>
      <c r="P33" s="35">
        <f t="shared" si="1"/>
        <v>350000</v>
      </c>
      <c r="Q33" s="35">
        <f t="shared" si="1"/>
        <v>58000</v>
      </c>
      <c r="R33" s="39">
        <f t="shared" si="1"/>
        <v>547492.6700000002</v>
      </c>
    </row>
  </sheetData>
  <mergeCells count="1">
    <mergeCell ref="A1:R1"/>
  </mergeCells>
  <printOptions/>
  <pageMargins left="0.25" right="0.29" top="0.33" bottom="0.51" header="0.19" footer="0.19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workbookViewId="0" topLeftCell="A1">
      <selection activeCell="B4" sqref="B4"/>
    </sheetView>
  </sheetViews>
  <sheetFormatPr defaultColWidth="9.00390625" defaultRowHeight="12.75"/>
  <cols>
    <col min="1" max="1" width="27.25390625" style="1" customWidth="1"/>
    <col min="2" max="2" width="11.875" style="1" bestFit="1" customWidth="1"/>
    <col min="3" max="4" width="10.875" style="1" bestFit="1" customWidth="1"/>
    <col min="5" max="5" width="11.875" style="1" bestFit="1" customWidth="1"/>
    <col min="6" max="6" width="9.25390625" style="1" bestFit="1" customWidth="1"/>
    <col min="7" max="7" width="11.875" style="1" bestFit="1" customWidth="1"/>
    <col min="8" max="8" width="10.875" style="1" bestFit="1" customWidth="1"/>
    <col min="9" max="9" width="9.125" style="1" customWidth="1"/>
    <col min="10" max="10" width="10.875" style="1" bestFit="1" customWidth="1"/>
    <col min="11" max="12" width="11.875" style="1" bestFit="1" customWidth="1"/>
    <col min="13" max="14" width="12.375" style="1" customWidth="1"/>
    <col min="15" max="15" width="11.875" style="1" bestFit="1" customWidth="1"/>
    <col min="16" max="16" width="12.875" style="1" bestFit="1" customWidth="1"/>
    <col min="17" max="17" width="11.875" style="1" bestFit="1" customWidth="1"/>
    <col min="18" max="18" width="15.375" style="1" customWidth="1"/>
    <col min="19" max="16384" width="9.125" style="1" customWidth="1"/>
  </cols>
  <sheetData>
    <row r="1" spans="1:18" s="3" customFormat="1" ht="31.5" customHeight="1">
      <c r="A1" s="81" t="s">
        <v>174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s="3" customFormat="1" ht="23.25" thickBot="1">
      <c r="B2" s="4"/>
      <c r="C2" s="4"/>
      <c r="D2" s="4"/>
      <c r="E2" s="4"/>
      <c r="F2" s="4"/>
      <c r="H2" s="16" t="s">
        <v>80</v>
      </c>
      <c r="J2" s="16" t="s">
        <v>176</v>
      </c>
      <c r="K2" s="4"/>
      <c r="L2" s="4"/>
      <c r="M2" s="4"/>
      <c r="N2" s="4"/>
      <c r="O2" s="4"/>
      <c r="P2" s="4"/>
      <c r="Q2" s="4"/>
      <c r="R2" s="4"/>
    </row>
    <row r="3" spans="1:19" s="3" customFormat="1" ht="30" customHeight="1" thickBot="1">
      <c r="A3" s="18" t="s">
        <v>62</v>
      </c>
      <c r="B3" s="14" t="s">
        <v>63</v>
      </c>
      <c r="C3" s="14" t="s">
        <v>175</v>
      </c>
      <c r="D3" s="13" t="s">
        <v>178</v>
      </c>
      <c r="E3" s="13" t="s">
        <v>162</v>
      </c>
      <c r="F3" s="14" t="s">
        <v>65</v>
      </c>
      <c r="G3" s="14" t="s">
        <v>163</v>
      </c>
      <c r="H3" s="14" t="s">
        <v>67</v>
      </c>
      <c r="I3" s="14" t="s">
        <v>68</v>
      </c>
      <c r="J3" s="14" t="s">
        <v>164</v>
      </c>
      <c r="K3" s="14" t="s">
        <v>70</v>
      </c>
      <c r="L3" s="14" t="s">
        <v>165</v>
      </c>
      <c r="M3" s="14" t="s">
        <v>166</v>
      </c>
      <c r="N3" s="14" t="s">
        <v>145</v>
      </c>
      <c r="O3" s="14" t="s">
        <v>73</v>
      </c>
      <c r="P3" s="14" t="s">
        <v>74</v>
      </c>
      <c r="Q3" s="14" t="s">
        <v>1</v>
      </c>
      <c r="R3" s="21" t="s">
        <v>2</v>
      </c>
      <c r="S3" s="4"/>
    </row>
    <row r="4" spans="1:27" ht="15.75">
      <c r="A4" s="30" t="s">
        <v>63</v>
      </c>
      <c r="B4" s="22">
        <v>38796.19</v>
      </c>
      <c r="C4" s="22">
        <v>2500</v>
      </c>
      <c r="D4" s="22"/>
      <c r="E4" s="22"/>
      <c r="F4" s="22">
        <v>640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7">
        <f>SUM(B4:Q4)</f>
        <v>41936.19</v>
      </c>
      <c r="S4" s="3"/>
      <c r="T4" s="3"/>
      <c r="U4" s="3"/>
      <c r="V4" s="3"/>
      <c r="W4" s="3"/>
      <c r="X4" s="3"/>
      <c r="Y4" s="3"/>
      <c r="Z4" s="3"/>
      <c r="AA4" s="2"/>
    </row>
    <row r="5" spans="1:27" ht="15.75">
      <c r="A5" s="31" t="s">
        <v>3</v>
      </c>
      <c r="B5" s="22"/>
      <c r="C5" s="22"/>
      <c r="D5" s="22"/>
      <c r="E5" s="22"/>
      <c r="F5" s="22"/>
      <c r="G5" s="22">
        <v>14929.28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38">
        <f aca="true" t="shared" si="0" ref="R5:R32">SUM(B5:Q5)</f>
        <v>14929.28</v>
      </c>
      <c r="S5" s="3"/>
      <c r="T5" s="3"/>
      <c r="U5" s="3"/>
      <c r="V5" s="3"/>
      <c r="W5" s="3"/>
      <c r="X5" s="3"/>
      <c r="Y5" s="3"/>
      <c r="Z5" s="3"/>
      <c r="AA5" s="2"/>
    </row>
    <row r="6" spans="1:27" ht="15.75">
      <c r="A6" s="3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>
        <v>3</v>
      </c>
      <c r="P6" s="22"/>
      <c r="Q6" s="22"/>
      <c r="R6" s="38">
        <f t="shared" si="0"/>
        <v>3</v>
      </c>
      <c r="S6" s="3"/>
      <c r="T6" s="3"/>
      <c r="U6" s="3"/>
      <c r="V6" s="3"/>
      <c r="W6" s="3"/>
      <c r="X6" s="3"/>
      <c r="Y6" s="3"/>
      <c r="Z6" s="3"/>
      <c r="AA6" s="2"/>
    </row>
    <row r="7" spans="1:27" ht="15.75">
      <c r="A7" s="31" t="s">
        <v>26</v>
      </c>
      <c r="B7" s="22"/>
      <c r="C7" s="22"/>
      <c r="D7" s="22"/>
      <c r="E7" s="22"/>
      <c r="F7" s="22"/>
      <c r="G7" s="22">
        <v>84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38">
        <f t="shared" si="0"/>
        <v>84</v>
      </c>
      <c r="S7" s="3"/>
      <c r="T7" s="3"/>
      <c r="U7" s="3"/>
      <c r="V7" s="3"/>
      <c r="W7" s="3"/>
      <c r="X7" s="3"/>
      <c r="Y7" s="3"/>
      <c r="Z7" s="3"/>
      <c r="AA7" s="2"/>
    </row>
    <row r="8" spans="1:27" ht="31.5">
      <c r="A8" s="31" t="s">
        <v>170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>
        <v>885</v>
      </c>
      <c r="P8" s="22"/>
      <c r="Q8" s="22"/>
      <c r="R8" s="38">
        <f t="shared" si="0"/>
        <v>885</v>
      </c>
      <c r="S8" s="3"/>
      <c r="T8" s="3"/>
      <c r="U8" s="3"/>
      <c r="V8" s="3"/>
      <c r="W8" s="3"/>
      <c r="X8" s="3"/>
      <c r="Y8" s="3"/>
      <c r="Z8" s="3"/>
      <c r="AA8" s="2"/>
    </row>
    <row r="9" spans="1:27" ht="31.5">
      <c r="A9" s="31" t="s">
        <v>169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1260</v>
      </c>
      <c r="P9" s="22"/>
      <c r="Q9" s="22"/>
      <c r="R9" s="38">
        <f t="shared" si="0"/>
        <v>1260</v>
      </c>
      <c r="S9" s="3"/>
      <c r="T9" s="3"/>
      <c r="U9" s="3"/>
      <c r="V9" s="3"/>
      <c r="W9" s="3"/>
      <c r="X9" s="3"/>
      <c r="Y9" s="3"/>
      <c r="Z9" s="3"/>
      <c r="AA9" s="2"/>
    </row>
    <row r="10" spans="1:27" ht="15.75">
      <c r="A10" s="31" t="s">
        <v>27</v>
      </c>
      <c r="B10" s="22"/>
      <c r="C10" s="22"/>
      <c r="D10" s="22"/>
      <c r="E10" s="22"/>
      <c r="F10" s="22"/>
      <c r="G10" s="22"/>
      <c r="H10" s="22"/>
      <c r="I10" s="22"/>
      <c r="J10" s="22"/>
      <c r="K10" s="22">
        <v>10661.5</v>
      </c>
      <c r="L10" s="22"/>
      <c r="M10" s="22"/>
      <c r="N10" s="22"/>
      <c r="O10" s="22"/>
      <c r="P10" s="22"/>
      <c r="Q10" s="22"/>
      <c r="R10" s="38">
        <f t="shared" si="0"/>
        <v>10661.5</v>
      </c>
      <c r="S10" s="3"/>
      <c r="T10" s="3"/>
      <c r="U10" s="3"/>
      <c r="V10" s="3"/>
      <c r="W10" s="3"/>
      <c r="X10" s="3"/>
      <c r="Y10" s="3"/>
      <c r="Z10" s="3"/>
      <c r="AA10" s="2"/>
    </row>
    <row r="11" spans="1:27" ht="15.75">
      <c r="A11" s="31" t="s">
        <v>28</v>
      </c>
      <c r="B11" s="22"/>
      <c r="C11" s="22"/>
      <c r="D11" s="22"/>
      <c r="E11" s="22"/>
      <c r="F11" s="22"/>
      <c r="G11" s="22"/>
      <c r="H11" s="22"/>
      <c r="I11" s="22"/>
      <c r="J11" s="22">
        <v>98</v>
      </c>
      <c r="K11" s="22"/>
      <c r="L11" s="22"/>
      <c r="M11" s="22"/>
      <c r="N11" s="22"/>
      <c r="O11" s="22"/>
      <c r="P11" s="22"/>
      <c r="Q11" s="22"/>
      <c r="R11" s="38">
        <f t="shared" si="0"/>
        <v>98</v>
      </c>
      <c r="S11" s="3"/>
      <c r="T11" s="3"/>
      <c r="U11" s="3"/>
      <c r="V11" s="3"/>
      <c r="W11" s="3"/>
      <c r="X11" s="3"/>
      <c r="Y11" s="3"/>
      <c r="Z11" s="3"/>
      <c r="AA11" s="2"/>
    </row>
    <row r="12" spans="1:27" ht="31.5">
      <c r="A12" s="31" t="s">
        <v>29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228</v>
      </c>
      <c r="P12" s="22"/>
      <c r="Q12" s="22"/>
      <c r="R12" s="38">
        <f t="shared" si="0"/>
        <v>228</v>
      </c>
      <c r="S12" s="3"/>
      <c r="T12" s="3"/>
      <c r="U12" s="3"/>
      <c r="V12" s="3"/>
      <c r="W12" s="3"/>
      <c r="X12" s="3"/>
      <c r="Y12" s="3"/>
      <c r="Z12" s="3"/>
      <c r="AA12" s="2"/>
    </row>
    <row r="13" spans="1:27" ht="15.75">
      <c r="A13" s="31" t="s">
        <v>31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32392</v>
      </c>
      <c r="P13" s="22"/>
      <c r="Q13" s="22"/>
      <c r="R13" s="38">
        <f t="shared" si="0"/>
        <v>32392</v>
      </c>
      <c r="S13" s="3"/>
      <c r="T13" s="3"/>
      <c r="U13" s="3"/>
      <c r="V13" s="3"/>
      <c r="W13" s="3"/>
      <c r="X13" s="3"/>
      <c r="Y13" s="3"/>
      <c r="Z13" s="3"/>
      <c r="AA13" s="2"/>
    </row>
    <row r="14" spans="1:27" ht="15.75">
      <c r="A14" s="31" t="s">
        <v>30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>
        <v>3529.57</v>
      </c>
      <c r="M14" s="22"/>
      <c r="N14" s="22"/>
      <c r="O14" s="22"/>
      <c r="P14" s="22"/>
      <c r="Q14" s="22"/>
      <c r="R14" s="38">
        <f t="shared" si="0"/>
        <v>3529.57</v>
      </c>
      <c r="S14" s="3"/>
      <c r="T14" s="3"/>
      <c r="U14" s="3"/>
      <c r="V14" s="3"/>
      <c r="W14" s="3"/>
      <c r="X14" s="3"/>
      <c r="Y14" s="3"/>
      <c r="Z14" s="3"/>
      <c r="AA14" s="2"/>
    </row>
    <row r="15" spans="1:27" ht="15.75">
      <c r="A15" s="31" t="s">
        <v>32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>
        <v>7660</v>
      </c>
      <c r="N15" s="22"/>
      <c r="O15" s="22"/>
      <c r="P15" s="22"/>
      <c r="Q15" s="22"/>
      <c r="R15" s="38">
        <f t="shared" si="0"/>
        <v>7660</v>
      </c>
      <c r="S15" s="3"/>
      <c r="T15" s="3"/>
      <c r="U15" s="3"/>
      <c r="V15" s="3"/>
      <c r="W15" s="3"/>
      <c r="X15" s="3"/>
      <c r="Y15" s="3"/>
      <c r="Z15" s="3"/>
      <c r="AA15" s="2"/>
    </row>
    <row r="16" spans="1:27" ht="15.75">
      <c r="A16" s="31" t="s">
        <v>33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19201</v>
      </c>
      <c r="N16" s="22"/>
      <c r="O16" s="22"/>
      <c r="P16" s="22"/>
      <c r="Q16" s="22"/>
      <c r="R16" s="38">
        <f t="shared" si="0"/>
        <v>19201</v>
      </c>
      <c r="S16" s="3"/>
      <c r="T16" s="3"/>
      <c r="U16" s="3"/>
      <c r="V16" s="3"/>
      <c r="W16" s="3"/>
      <c r="X16" s="3"/>
      <c r="Y16" s="3"/>
      <c r="Z16" s="3"/>
      <c r="AA16" s="2"/>
    </row>
    <row r="17" spans="1:27" ht="15.75">
      <c r="A17" s="31" t="s">
        <v>34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>
        <v>3660</v>
      </c>
      <c r="M17" s="22"/>
      <c r="N17" s="22"/>
      <c r="O17" s="22"/>
      <c r="P17" s="22"/>
      <c r="Q17" s="22"/>
      <c r="R17" s="38">
        <f t="shared" si="0"/>
        <v>3660</v>
      </c>
      <c r="S17" s="3"/>
      <c r="T17" s="3"/>
      <c r="U17" s="3"/>
      <c r="V17" s="3"/>
      <c r="W17" s="3"/>
      <c r="X17" s="3"/>
      <c r="Y17" s="3"/>
      <c r="Z17" s="3"/>
      <c r="AA17" s="2"/>
    </row>
    <row r="18" spans="1:27" ht="15.75">
      <c r="A18" s="31" t="s">
        <v>35</v>
      </c>
      <c r="B18" s="22"/>
      <c r="C18" s="22"/>
      <c r="D18" s="22"/>
      <c r="E18" s="22"/>
      <c r="F18" s="22"/>
      <c r="G18" s="22"/>
      <c r="H18" s="22">
        <v>3827</v>
      </c>
      <c r="I18" s="22"/>
      <c r="J18" s="22"/>
      <c r="K18" s="22"/>
      <c r="L18" s="22"/>
      <c r="M18" s="22"/>
      <c r="N18" s="22"/>
      <c r="O18" s="22"/>
      <c r="P18" s="22"/>
      <c r="Q18" s="22"/>
      <c r="R18" s="38">
        <f t="shared" si="0"/>
        <v>3827</v>
      </c>
      <c r="S18" s="3"/>
      <c r="T18" s="3"/>
      <c r="U18" s="3"/>
      <c r="V18" s="3"/>
      <c r="W18" s="3"/>
      <c r="X18" s="3"/>
      <c r="Y18" s="3"/>
      <c r="Z18" s="3"/>
      <c r="AA18" s="2"/>
    </row>
    <row r="19" spans="1:27" ht="15.75">
      <c r="A19" s="31" t="s">
        <v>0</v>
      </c>
      <c r="B19" s="22"/>
      <c r="C19" s="22"/>
      <c r="D19" s="22"/>
      <c r="E19" s="22"/>
      <c r="F19" s="22"/>
      <c r="G19" s="22"/>
      <c r="H19" s="22"/>
      <c r="I19" s="22">
        <v>642.95</v>
      </c>
      <c r="J19" s="22"/>
      <c r="K19" s="22"/>
      <c r="L19" s="22"/>
      <c r="M19" s="22"/>
      <c r="N19" s="22"/>
      <c r="O19" s="22"/>
      <c r="P19" s="22"/>
      <c r="Q19" s="22"/>
      <c r="R19" s="38">
        <f t="shared" si="0"/>
        <v>642.95</v>
      </c>
      <c r="S19" s="3"/>
      <c r="T19" s="3"/>
      <c r="U19" s="3"/>
      <c r="V19" s="3"/>
      <c r="W19" s="3"/>
      <c r="X19" s="3"/>
      <c r="Y19" s="3"/>
      <c r="Z19" s="3"/>
      <c r="AA19" s="2"/>
    </row>
    <row r="20" spans="1:27" ht="31.5">
      <c r="A20" s="31" t="s">
        <v>36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492</v>
      </c>
      <c r="P20" s="22"/>
      <c r="Q20" s="22"/>
      <c r="R20" s="38">
        <f t="shared" si="0"/>
        <v>492</v>
      </c>
      <c r="S20" s="3"/>
      <c r="T20" s="3"/>
      <c r="U20" s="3"/>
      <c r="V20" s="3"/>
      <c r="W20" s="3"/>
      <c r="X20" s="3"/>
      <c r="Y20" s="3"/>
      <c r="Z20" s="3"/>
      <c r="AA20" s="2"/>
    </row>
    <row r="21" spans="1:27" ht="15.75">
      <c r="A21" s="3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38">
        <f t="shared" si="0"/>
        <v>0</v>
      </c>
      <c r="S21" s="3"/>
      <c r="T21" s="3"/>
      <c r="U21" s="3"/>
      <c r="V21" s="3"/>
      <c r="W21" s="3"/>
      <c r="X21" s="3"/>
      <c r="Y21" s="3"/>
      <c r="Z21" s="3"/>
      <c r="AA21" s="2"/>
    </row>
    <row r="22" spans="1:27" ht="15.75">
      <c r="A22" s="3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38">
        <f t="shared" si="0"/>
        <v>0</v>
      </c>
      <c r="S22" s="3"/>
      <c r="T22" s="3"/>
      <c r="U22" s="3"/>
      <c r="V22" s="3"/>
      <c r="W22" s="3"/>
      <c r="X22" s="3"/>
      <c r="Y22" s="3"/>
      <c r="Z22" s="3"/>
      <c r="AA22" s="2"/>
    </row>
    <row r="23" spans="1:27" ht="15.75">
      <c r="A23" s="3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38">
        <f t="shared" si="0"/>
        <v>0</v>
      </c>
      <c r="S23" s="3"/>
      <c r="T23" s="3"/>
      <c r="U23" s="3"/>
      <c r="V23" s="3"/>
      <c r="W23" s="3"/>
      <c r="X23" s="3"/>
      <c r="Y23" s="3"/>
      <c r="Z23" s="3"/>
      <c r="AA23" s="2"/>
    </row>
    <row r="24" spans="1:27" ht="15.75">
      <c r="A24" s="3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8">
        <f t="shared" si="0"/>
        <v>0</v>
      </c>
      <c r="S24" s="3"/>
      <c r="T24" s="3"/>
      <c r="U24" s="3"/>
      <c r="V24" s="3"/>
      <c r="W24" s="3"/>
      <c r="X24" s="3"/>
      <c r="Y24" s="3"/>
      <c r="Z24" s="3"/>
      <c r="AA24" s="2"/>
    </row>
    <row r="25" spans="1:27" ht="15.75">
      <c r="A25" s="3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8">
        <f t="shared" si="0"/>
        <v>0</v>
      </c>
      <c r="S25" s="3"/>
      <c r="T25" s="3"/>
      <c r="U25" s="3"/>
      <c r="V25" s="3"/>
      <c r="W25" s="3"/>
      <c r="X25" s="3"/>
      <c r="Y25" s="3"/>
      <c r="Z25" s="3"/>
      <c r="AA25" s="2"/>
    </row>
    <row r="26" spans="1:27" ht="15.75">
      <c r="A26" s="3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38">
        <f t="shared" si="0"/>
        <v>0</v>
      </c>
      <c r="S26" s="3"/>
      <c r="T26" s="3"/>
      <c r="U26" s="3"/>
      <c r="V26" s="3"/>
      <c r="W26" s="3"/>
      <c r="X26" s="3"/>
      <c r="Y26" s="3"/>
      <c r="Z26" s="3"/>
      <c r="AA26" s="2"/>
    </row>
    <row r="27" spans="1:27" ht="15.75">
      <c r="A27" s="3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38">
        <f t="shared" si="0"/>
        <v>0</v>
      </c>
      <c r="S27" s="3"/>
      <c r="T27" s="3"/>
      <c r="U27" s="3"/>
      <c r="V27" s="3"/>
      <c r="W27" s="3"/>
      <c r="X27" s="3"/>
      <c r="Y27" s="3"/>
      <c r="Z27" s="3"/>
      <c r="AA27" s="2"/>
    </row>
    <row r="28" spans="1:27" ht="15.75">
      <c r="A28" s="3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8">
        <f t="shared" si="0"/>
        <v>0</v>
      </c>
      <c r="S28" s="3"/>
      <c r="T28" s="3"/>
      <c r="U28" s="3"/>
      <c r="V28" s="3"/>
      <c r="W28" s="3"/>
      <c r="X28" s="3"/>
      <c r="Y28" s="3"/>
      <c r="Z28" s="3"/>
      <c r="AA28" s="2"/>
    </row>
    <row r="29" spans="1:27" ht="15.75">
      <c r="A29" s="3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8">
        <f t="shared" si="0"/>
        <v>0</v>
      </c>
      <c r="S29" s="3"/>
      <c r="T29" s="3"/>
      <c r="U29" s="3"/>
      <c r="V29" s="3"/>
      <c r="W29" s="3"/>
      <c r="X29" s="3"/>
      <c r="Y29" s="3"/>
      <c r="Z29" s="3"/>
      <c r="AA29" s="2"/>
    </row>
    <row r="30" spans="1:27" ht="15.75">
      <c r="A30" s="3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8">
        <f t="shared" si="0"/>
        <v>0</v>
      </c>
      <c r="S30" s="3"/>
      <c r="T30" s="3"/>
      <c r="U30" s="3"/>
      <c r="V30" s="3"/>
      <c r="W30" s="3"/>
      <c r="X30" s="3"/>
      <c r="Y30" s="3"/>
      <c r="Z30" s="3"/>
      <c r="AA30" s="2"/>
    </row>
    <row r="31" spans="1:27" ht="15.75">
      <c r="A31" s="3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8">
        <f t="shared" si="0"/>
        <v>0</v>
      </c>
      <c r="S31" s="3"/>
      <c r="T31" s="3"/>
      <c r="U31" s="3"/>
      <c r="V31" s="3"/>
      <c r="W31" s="3"/>
      <c r="X31" s="3"/>
      <c r="Y31" s="3"/>
      <c r="Z31" s="3"/>
      <c r="AA31" s="2"/>
    </row>
    <row r="32" spans="1:27" ht="15.75">
      <c r="A32" s="3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8">
        <f t="shared" si="0"/>
        <v>0</v>
      </c>
      <c r="S32" s="3"/>
      <c r="T32" s="3"/>
      <c r="U32" s="3"/>
      <c r="V32" s="3"/>
      <c r="W32" s="3"/>
      <c r="X32" s="3"/>
      <c r="Y32" s="3"/>
      <c r="Z32" s="3"/>
      <c r="AA32" s="2"/>
    </row>
    <row r="33" spans="1:18" s="6" customFormat="1" ht="19.5" thickBot="1">
      <c r="A33" s="34" t="s">
        <v>77</v>
      </c>
      <c r="B33" s="35">
        <f>SUM(B4:B32)</f>
        <v>38796.19</v>
      </c>
      <c r="C33" s="35">
        <f aca="true" t="shared" si="1" ref="C33:R33">SUM(C4:C32)</f>
        <v>2500</v>
      </c>
      <c r="D33" s="35">
        <f t="shared" si="1"/>
        <v>0</v>
      </c>
      <c r="E33" s="35">
        <f t="shared" si="1"/>
        <v>0</v>
      </c>
      <c r="F33" s="35">
        <f t="shared" si="1"/>
        <v>640</v>
      </c>
      <c r="G33" s="35">
        <f t="shared" si="1"/>
        <v>15013.28</v>
      </c>
      <c r="H33" s="35">
        <f t="shared" si="1"/>
        <v>3827</v>
      </c>
      <c r="I33" s="35">
        <f t="shared" si="1"/>
        <v>642.95</v>
      </c>
      <c r="J33" s="35">
        <f t="shared" si="1"/>
        <v>98</v>
      </c>
      <c r="K33" s="35">
        <f t="shared" si="1"/>
        <v>10661.5</v>
      </c>
      <c r="L33" s="35">
        <f t="shared" si="1"/>
        <v>7189.57</v>
      </c>
      <c r="M33" s="35">
        <f t="shared" si="1"/>
        <v>26861</v>
      </c>
      <c r="N33" s="35">
        <f t="shared" si="1"/>
        <v>0</v>
      </c>
      <c r="O33" s="35">
        <f t="shared" si="1"/>
        <v>35260</v>
      </c>
      <c r="P33" s="35">
        <f t="shared" si="1"/>
        <v>0</v>
      </c>
      <c r="Q33" s="35">
        <f t="shared" si="1"/>
        <v>0</v>
      </c>
      <c r="R33" s="39">
        <f t="shared" si="1"/>
        <v>141489.49000000002</v>
      </c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2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2"/>
    </row>
    <row r="42" spans="1:2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"/>
    </row>
    <row r="44" spans="1:2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2"/>
    </row>
    <row r="45" spans="1:2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2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2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2"/>
    </row>
    <row r="49" spans="1:2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2"/>
    </row>
    <row r="50" spans="1:2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2"/>
    </row>
    <row r="51" spans="1:2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2"/>
    </row>
    <row r="52" spans="1:2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2"/>
    </row>
    <row r="53" spans="1:27" s="44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3"/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</sheetData>
  <mergeCells count="1">
    <mergeCell ref="A1:R1"/>
  </mergeCells>
  <printOptions/>
  <pageMargins left="0.28" right="0.26" top="0.38" bottom="0.43" header="0.23" footer="0.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C4" sqref="C4"/>
    </sheetView>
  </sheetViews>
  <sheetFormatPr defaultColWidth="9.00390625" defaultRowHeight="12.75"/>
  <cols>
    <col min="1" max="1" width="23.625" style="3" customWidth="1"/>
    <col min="2" max="2" width="11.875" style="3" customWidth="1"/>
    <col min="3" max="3" width="9.00390625" style="3" customWidth="1"/>
    <col min="4" max="4" width="11.00390625" style="3" bestFit="1" customWidth="1"/>
    <col min="5" max="5" width="6.75390625" style="3" customWidth="1"/>
    <col min="6" max="6" width="9.00390625" style="3" customWidth="1"/>
    <col min="7" max="7" width="11.875" style="3" customWidth="1"/>
    <col min="8" max="8" width="10.75390625" style="3" customWidth="1"/>
    <col min="9" max="10" width="6.75390625" style="3" customWidth="1"/>
    <col min="11" max="11" width="11.875" style="3" customWidth="1"/>
    <col min="12" max="12" width="10.75390625" style="3" customWidth="1"/>
    <col min="13" max="14" width="6.75390625" style="3" customWidth="1"/>
    <col min="15" max="15" width="10.75390625" style="3" customWidth="1"/>
    <col min="16" max="16" width="13.125" style="3" customWidth="1"/>
    <col min="17" max="17" width="13.125" style="3" bestFit="1" customWidth="1"/>
    <col min="18" max="18" width="13.125" style="3" customWidth="1"/>
    <col min="19" max="16384" width="9.125" style="3" customWidth="1"/>
  </cols>
  <sheetData>
    <row r="1" spans="1:18" ht="31.5" customHeight="1">
      <c r="A1" s="81" t="s">
        <v>174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ht="23.25" thickBot="1">
      <c r="B2" s="4"/>
      <c r="C2" s="4"/>
      <c r="D2" s="4"/>
      <c r="E2" s="4"/>
      <c r="F2" s="4"/>
      <c r="H2" s="16" t="s">
        <v>81</v>
      </c>
      <c r="J2" s="16" t="s">
        <v>176</v>
      </c>
      <c r="K2" s="4"/>
      <c r="L2" s="4"/>
      <c r="M2" s="4"/>
      <c r="N2" s="4"/>
      <c r="O2" s="4"/>
      <c r="P2" s="4"/>
      <c r="Q2" s="4"/>
      <c r="R2" s="4"/>
    </row>
    <row r="3" spans="1:19" ht="30" customHeight="1" thickBot="1">
      <c r="A3" s="18" t="s">
        <v>62</v>
      </c>
      <c r="B3" s="14" t="s">
        <v>63</v>
      </c>
      <c r="C3" s="14" t="s">
        <v>175</v>
      </c>
      <c r="D3" s="13" t="s">
        <v>178</v>
      </c>
      <c r="E3" s="13" t="s">
        <v>162</v>
      </c>
      <c r="F3" s="14" t="s">
        <v>65</v>
      </c>
      <c r="G3" s="14" t="s">
        <v>163</v>
      </c>
      <c r="H3" s="14" t="s">
        <v>67</v>
      </c>
      <c r="I3" s="14" t="s">
        <v>68</v>
      </c>
      <c r="J3" s="14" t="s">
        <v>164</v>
      </c>
      <c r="K3" s="14" t="s">
        <v>70</v>
      </c>
      <c r="L3" s="14" t="s">
        <v>165</v>
      </c>
      <c r="M3" s="14" t="s">
        <v>166</v>
      </c>
      <c r="N3" s="14" t="s">
        <v>145</v>
      </c>
      <c r="O3" s="14" t="s">
        <v>73</v>
      </c>
      <c r="P3" s="14" t="s">
        <v>74</v>
      </c>
      <c r="Q3" s="14" t="s">
        <v>1</v>
      </c>
      <c r="R3" s="21" t="s">
        <v>2</v>
      </c>
      <c r="S3" s="4"/>
    </row>
    <row r="4" spans="1:18" ht="15.75">
      <c r="A4" s="68" t="s">
        <v>7</v>
      </c>
      <c r="B4" s="71">
        <v>30870</v>
      </c>
      <c r="C4" s="71"/>
      <c r="D4" s="71"/>
      <c r="E4" s="71"/>
      <c r="F4" s="71">
        <v>320</v>
      </c>
      <c r="G4" s="71"/>
      <c r="H4" s="71"/>
      <c r="I4" s="71"/>
      <c r="J4" s="71" t="s">
        <v>48</v>
      </c>
      <c r="K4" s="71"/>
      <c r="L4" s="71"/>
      <c r="M4" s="71"/>
      <c r="N4" s="71"/>
      <c r="O4" s="71"/>
      <c r="P4" s="71"/>
      <c r="Q4" s="71"/>
      <c r="R4" s="37">
        <f>SUM(B4:Q4)</f>
        <v>31190</v>
      </c>
    </row>
    <row r="5" spans="1:18" ht="15.75">
      <c r="A5" s="42" t="s">
        <v>3</v>
      </c>
      <c r="B5" s="72"/>
      <c r="C5" s="72"/>
      <c r="D5" s="72"/>
      <c r="E5" s="73"/>
      <c r="F5" s="73"/>
      <c r="G5" s="73">
        <v>11103.64</v>
      </c>
      <c r="H5" s="73"/>
      <c r="I5" s="73"/>
      <c r="J5" s="72"/>
      <c r="K5" s="73"/>
      <c r="L5" s="74"/>
      <c r="M5" s="73"/>
      <c r="N5" s="73"/>
      <c r="O5" s="73"/>
      <c r="P5" s="73"/>
      <c r="Q5" s="73"/>
      <c r="R5" s="38">
        <f aca="true" t="shared" si="0" ref="R5:R32">SUM(B5:Q5)</f>
        <v>11103.64</v>
      </c>
    </row>
    <row r="6" spans="1:18" ht="15.75">
      <c r="A6" s="42" t="s">
        <v>75</v>
      </c>
      <c r="B6" s="72"/>
      <c r="C6" s="72"/>
      <c r="D6" s="73"/>
      <c r="E6" s="73"/>
      <c r="F6" s="73"/>
      <c r="G6" s="73"/>
      <c r="H6" s="73"/>
      <c r="I6" s="73"/>
      <c r="J6" s="72"/>
      <c r="K6" s="73"/>
      <c r="L6" s="74"/>
      <c r="M6" s="73"/>
      <c r="N6" s="73"/>
      <c r="O6" s="73">
        <v>260.1</v>
      </c>
      <c r="P6" s="73"/>
      <c r="Q6" s="73"/>
      <c r="R6" s="38">
        <f t="shared" si="0"/>
        <v>260.1</v>
      </c>
    </row>
    <row r="7" spans="1:18" ht="15.75">
      <c r="A7" s="42" t="s">
        <v>38</v>
      </c>
      <c r="B7" s="73"/>
      <c r="C7" s="73"/>
      <c r="D7" s="73"/>
      <c r="E7" s="73"/>
      <c r="F7" s="73"/>
      <c r="G7" s="73">
        <v>62</v>
      </c>
      <c r="H7" s="73"/>
      <c r="I7" s="73"/>
      <c r="J7" s="72"/>
      <c r="K7" s="73"/>
      <c r="L7" s="74"/>
      <c r="M7" s="73"/>
      <c r="N7" s="73"/>
      <c r="O7" s="73"/>
      <c r="P7" s="73"/>
      <c r="Q7" s="73"/>
      <c r="R7" s="38">
        <f t="shared" si="0"/>
        <v>62</v>
      </c>
    </row>
    <row r="8" spans="1:18" ht="15.75">
      <c r="A8" s="42" t="s">
        <v>39</v>
      </c>
      <c r="B8" s="72"/>
      <c r="C8" s="72"/>
      <c r="D8" s="72"/>
      <c r="E8" s="72"/>
      <c r="F8" s="72"/>
      <c r="G8" s="72"/>
      <c r="H8" s="72"/>
      <c r="I8" s="72"/>
      <c r="J8" s="73"/>
      <c r="K8" s="72">
        <v>7844.29</v>
      </c>
      <c r="L8" s="74"/>
      <c r="M8" s="72"/>
      <c r="N8" s="72"/>
      <c r="O8" s="73"/>
      <c r="P8" s="72"/>
      <c r="Q8" s="72"/>
      <c r="R8" s="38">
        <f t="shared" si="0"/>
        <v>7844.29</v>
      </c>
    </row>
    <row r="9" spans="1:18" ht="15.75">
      <c r="A9" s="42" t="s">
        <v>40</v>
      </c>
      <c r="B9" s="72"/>
      <c r="C9" s="72"/>
      <c r="D9" s="73"/>
      <c r="E9" s="73"/>
      <c r="F9" s="73"/>
      <c r="G9" s="73"/>
      <c r="H9" s="73"/>
      <c r="I9" s="73"/>
      <c r="J9" s="72"/>
      <c r="K9" s="73"/>
      <c r="L9" s="74"/>
      <c r="M9" s="73"/>
      <c r="N9" s="73"/>
      <c r="O9" s="73"/>
      <c r="P9" s="73">
        <v>512060</v>
      </c>
      <c r="Q9" s="73"/>
      <c r="R9" s="38">
        <f t="shared" si="0"/>
        <v>512060</v>
      </c>
    </row>
    <row r="10" spans="1:18" ht="15.75">
      <c r="A10" s="42" t="s">
        <v>42</v>
      </c>
      <c r="B10" s="73"/>
      <c r="C10" s="73"/>
      <c r="D10" s="73"/>
      <c r="E10" s="73"/>
      <c r="F10" s="73"/>
      <c r="G10" s="73"/>
      <c r="H10" s="73"/>
      <c r="I10" s="73"/>
      <c r="J10" s="72"/>
      <c r="K10" s="73">
        <v>3000</v>
      </c>
      <c r="L10" s="74"/>
      <c r="M10" s="73"/>
      <c r="N10" s="73"/>
      <c r="O10" s="73"/>
      <c r="P10" s="73"/>
      <c r="Q10" s="73"/>
      <c r="R10" s="38">
        <f t="shared" si="0"/>
        <v>3000</v>
      </c>
    </row>
    <row r="11" spans="1:18" ht="15.75">
      <c r="A11" s="42" t="s">
        <v>41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5"/>
      <c r="M11" s="72"/>
      <c r="N11" s="72"/>
      <c r="O11" s="73">
        <v>7088</v>
      </c>
      <c r="P11" s="73"/>
      <c r="Q11" s="73"/>
      <c r="R11" s="38">
        <f t="shared" si="0"/>
        <v>7088</v>
      </c>
    </row>
    <row r="12" spans="1:18" ht="15.75">
      <c r="A12" s="42" t="s">
        <v>43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5"/>
      <c r="M12" s="72"/>
      <c r="N12" s="72"/>
      <c r="O12" s="73">
        <v>200</v>
      </c>
      <c r="P12" s="73"/>
      <c r="Q12" s="73"/>
      <c r="R12" s="38">
        <f t="shared" si="0"/>
        <v>200</v>
      </c>
    </row>
    <row r="13" spans="1:18" ht="15.75">
      <c r="A13" s="42" t="s">
        <v>44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73"/>
      <c r="N13" s="73"/>
      <c r="O13" s="73">
        <v>240</v>
      </c>
      <c r="P13" s="73"/>
      <c r="Q13" s="73"/>
      <c r="R13" s="38">
        <f t="shared" si="0"/>
        <v>240</v>
      </c>
    </row>
    <row r="14" spans="1:18" ht="15.75">
      <c r="A14" s="42" t="s">
        <v>45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4">
        <v>7031.98</v>
      </c>
      <c r="M14" s="72"/>
      <c r="N14" s="72"/>
      <c r="O14" s="73"/>
      <c r="P14" s="72"/>
      <c r="Q14" s="72"/>
      <c r="R14" s="38">
        <f t="shared" si="0"/>
        <v>7031.98</v>
      </c>
    </row>
    <row r="15" spans="1:18" ht="15.75">
      <c r="A15" s="42" t="s">
        <v>46</v>
      </c>
      <c r="B15" s="72"/>
      <c r="C15" s="72"/>
      <c r="D15" s="72"/>
      <c r="E15" s="72"/>
      <c r="F15" s="72"/>
      <c r="G15" s="72"/>
      <c r="H15" s="72">
        <v>3827</v>
      </c>
      <c r="I15" s="72"/>
      <c r="J15" s="72"/>
      <c r="K15" s="72"/>
      <c r="L15" s="74"/>
      <c r="M15" s="72"/>
      <c r="N15" s="72"/>
      <c r="O15" s="72"/>
      <c r="P15" s="72"/>
      <c r="Q15" s="72"/>
      <c r="R15" s="38">
        <f t="shared" si="0"/>
        <v>3827</v>
      </c>
    </row>
    <row r="16" spans="1:18" ht="15.75">
      <c r="A16" s="42" t="s">
        <v>47</v>
      </c>
      <c r="B16" s="72"/>
      <c r="C16" s="72"/>
      <c r="D16" s="72"/>
      <c r="E16" s="72"/>
      <c r="F16" s="72"/>
      <c r="G16" s="72"/>
      <c r="H16" s="73"/>
      <c r="I16" s="72"/>
      <c r="J16" s="72"/>
      <c r="K16" s="72"/>
      <c r="L16" s="75"/>
      <c r="M16" s="72"/>
      <c r="N16" s="72"/>
      <c r="O16" s="72">
        <v>693.26</v>
      </c>
      <c r="P16" s="72"/>
      <c r="Q16" s="72"/>
      <c r="R16" s="38">
        <f t="shared" si="0"/>
        <v>693.26</v>
      </c>
    </row>
    <row r="17" spans="1:18" ht="15.75">
      <c r="A17" s="65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4"/>
      <c r="M17" s="72"/>
      <c r="N17" s="72"/>
      <c r="O17" s="72"/>
      <c r="P17" s="72"/>
      <c r="Q17" s="72"/>
      <c r="R17" s="38">
        <f t="shared" si="0"/>
        <v>0</v>
      </c>
    </row>
    <row r="18" spans="1:18" ht="15.75">
      <c r="A18" s="65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5"/>
      <c r="M18" s="72"/>
      <c r="N18" s="72"/>
      <c r="O18" s="73"/>
      <c r="P18" s="72"/>
      <c r="Q18" s="72"/>
      <c r="R18" s="38">
        <f t="shared" si="0"/>
        <v>0</v>
      </c>
    </row>
    <row r="19" spans="1:18" ht="15.75">
      <c r="A19" s="65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5"/>
      <c r="M19" s="72"/>
      <c r="N19" s="72"/>
      <c r="O19" s="72"/>
      <c r="P19" s="72"/>
      <c r="Q19" s="72"/>
      <c r="R19" s="38">
        <f t="shared" si="0"/>
        <v>0</v>
      </c>
    </row>
    <row r="20" spans="1:18" ht="15.75">
      <c r="A20" s="65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5"/>
      <c r="M20" s="72"/>
      <c r="N20" s="72"/>
      <c r="O20" s="72"/>
      <c r="P20" s="72"/>
      <c r="Q20" s="72"/>
      <c r="R20" s="38">
        <f t="shared" si="0"/>
        <v>0</v>
      </c>
    </row>
    <row r="21" spans="1:18" ht="15.75">
      <c r="A21" s="65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5"/>
      <c r="M21" s="72"/>
      <c r="N21" s="72"/>
      <c r="O21" s="72"/>
      <c r="P21" s="72"/>
      <c r="Q21" s="72"/>
      <c r="R21" s="38">
        <f t="shared" si="0"/>
        <v>0</v>
      </c>
    </row>
    <row r="22" spans="1:18" ht="15.75">
      <c r="A22" s="65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5"/>
      <c r="M22" s="72"/>
      <c r="N22" s="72"/>
      <c r="O22" s="72"/>
      <c r="P22" s="72"/>
      <c r="Q22" s="72"/>
      <c r="R22" s="38">
        <f t="shared" si="0"/>
        <v>0</v>
      </c>
    </row>
    <row r="23" spans="1:18" ht="15.75">
      <c r="A23" s="65"/>
      <c r="B23" s="72"/>
      <c r="C23" s="72"/>
      <c r="D23" s="72"/>
      <c r="E23" s="72"/>
      <c r="F23" s="72"/>
      <c r="G23" s="72"/>
      <c r="H23" s="72"/>
      <c r="I23" s="72"/>
      <c r="J23" s="73"/>
      <c r="K23" s="72"/>
      <c r="L23" s="75"/>
      <c r="M23" s="72"/>
      <c r="N23" s="72"/>
      <c r="O23" s="72"/>
      <c r="P23" s="72"/>
      <c r="Q23" s="72"/>
      <c r="R23" s="38">
        <f t="shared" si="0"/>
        <v>0</v>
      </c>
    </row>
    <row r="24" spans="1:18" ht="15.75">
      <c r="A24" s="65"/>
      <c r="B24" s="72"/>
      <c r="C24" s="72"/>
      <c r="D24" s="72"/>
      <c r="E24" s="72"/>
      <c r="F24" s="72"/>
      <c r="G24" s="72"/>
      <c r="H24" s="72"/>
      <c r="I24" s="72"/>
      <c r="J24" s="73"/>
      <c r="K24" s="72"/>
      <c r="L24" s="75"/>
      <c r="M24" s="72"/>
      <c r="N24" s="72"/>
      <c r="O24" s="72"/>
      <c r="P24" s="72"/>
      <c r="Q24" s="72"/>
      <c r="R24" s="38">
        <f t="shared" si="0"/>
        <v>0</v>
      </c>
    </row>
    <row r="25" spans="1:18" ht="15.75">
      <c r="A25" s="65"/>
      <c r="B25" s="72"/>
      <c r="C25" s="72"/>
      <c r="D25" s="72"/>
      <c r="E25" s="72"/>
      <c r="F25" s="72"/>
      <c r="G25" s="72"/>
      <c r="H25" s="72"/>
      <c r="I25" s="72"/>
      <c r="J25" s="73"/>
      <c r="K25" s="72"/>
      <c r="L25" s="75"/>
      <c r="M25" s="72"/>
      <c r="N25" s="72"/>
      <c r="O25" s="72"/>
      <c r="P25" s="72"/>
      <c r="Q25" s="72"/>
      <c r="R25" s="38">
        <f t="shared" si="0"/>
        <v>0</v>
      </c>
    </row>
    <row r="26" spans="1:18" ht="15.75">
      <c r="A26" s="65"/>
      <c r="B26" s="72"/>
      <c r="C26" s="72"/>
      <c r="D26" s="72"/>
      <c r="E26" s="72"/>
      <c r="F26" s="72"/>
      <c r="G26" s="72"/>
      <c r="H26" s="72"/>
      <c r="I26" s="72"/>
      <c r="J26" s="73"/>
      <c r="K26" s="72"/>
      <c r="L26" s="75"/>
      <c r="M26" s="72"/>
      <c r="N26" s="72"/>
      <c r="O26" s="72"/>
      <c r="P26" s="72"/>
      <c r="Q26" s="72"/>
      <c r="R26" s="38">
        <f t="shared" si="0"/>
        <v>0</v>
      </c>
    </row>
    <row r="27" spans="1:18" ht="15.75">
      <c r="A27" s="65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5"/>
      <c r="M27" s="72"/>
      <c r="N27" s="72"/>
      <c r="O27" s="72"/>
      <c r="P27" s="72"/>
      <c r="Q27" s="72"/>
      <c r="R27" s="38">
        <f t="shared" si="0"/>
        <v>0</v>
      </c>
    </row>
    <row r="28" spans="1:18" ht="15.75">
      <c r="A28" s="65"/>
      <c r="B28" s="72"/>
      <c r="C28" s="72"/>
      <c r="D28" s="72"/>
      <c r="E28" s="72"/>
      <c r="F28" s="72"/>
      <c r="G28" s="72"/>
      <c r="H28" s="72"/>
      <c r="I28" s="72"/>
      <c r="J28" s="73"/>
      <c r="K28" s="72"/>
      <c r="L28" s="75"/>
      <c r="M28" s="72"/>
      <c r="N28" s="72"/>
      <c r="O28" s="72"/>
      <c r="P28" s="72"/>
      <c r="Q28" s="72"/>
      <c r="R28" s="38">
        <f t="shared" si="0"/>
        <v>0</v>
      </c>
    </row>
    <row r="29" spans="1:18" ht="15.75">
      <c r="A29" s="65"/>
      <c r="B29" s="72"/>
      <c r="C29" s="72"/>
      <c r="D29" s="72"/>
      <c r="E29" s="72"/>
      <c r="F29" s="72"/>
      <c r="G29" s="72"/>
      <c r="H29" s="72"/>
      <c r="I29" s="72"/>
      <c r="J29" s="73"/>
      <c r="K29" s="72"/>
      <c r="L29" s="75"/>
      <c r="M29" s="72"/>
      <c r="N29" s="72"/>
      <c r="O29" s="72"/>
      <c r="P29" s="72"/>
      <c r="Q29" s="72"/>
      <c r="R29" s="38">
        <f t="shared" si="0"/>
        <v>0</v>
      </c>
    </row>
    <row r="30" spans="1:18" ht="15.75">
      <c r="A30" s="65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5"/>
      <c r="M30" s="72"/>
      <c r="N30" s="72"/>
      <c r="O30" s="72"/>
      <c r="P30" s="72"/>
      <c r="Q30" s="72"/>
      <c r="R30" s="38">
        <f t="shared" si="0"/>
        <v>0</v>
      </c>
    </row>
    <row r="31" spans="1:18" ht="15.75">
      <c r="A31" s="6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38">
        <f t="shared" si="0"/>
        <v>0</v>
      </c>
    </row>
    <row r="32" spans="1:18" ht="15.75">
      <c r="A32" s="67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38">
        <f t="shared" si="0"/>
        <v>0</v>
      </c>
    </row>
    <row r="33" spans="1:18" s="6" customFormat="1" ht="19.5" thickBot="1">
      <c r="A33" s="34" t="s">
        <v>77</v>
      </c>
      <c r="B33" s="35">
        <f>SUM(B4:B32)</f>
        <v>30870</v>
      </c>
      <c r="C33" s="35">
        <f aca="true" t="shared" si="1" ref="C33:R33">SUM(C4:C32)</f>
        <v>0</v>
      </c>
      <c r="D33" s="35">
        <f t="shared" si="1"/>
        <v>0</v>
      </c>
      <c r="E33" s="35">
        <f t="shared" si="1"/>
        <v>0</v>
      </c>
      <c r="F33" s="35">
        <f t="shared" si="1"/>
        <v>320</v>
      </c>
      <c r="G33" s="35">
        <f t="shared" si="1"/>
        <v>11165.64</v>
      </c>
      <c r="H33" s="35">
        <f t="shared" si="1"/>
        <v>3827</v>
      </c>
      <c r="I33" s="35">
        <f t="shared" si="1"/>
        <v>0</v>
      </c>
      <c r="J33" s="35">
        <f t="shared" si="1"/>
        <v>0</v>
      </c>
      <c r="K33" s="35">
        <f t="shared" si="1"/>
        <v>10844.29</v>
      </c>
      <c r="L33" s="35">
        <f t="shared" si="1"/>
        <v>7031.98</v>
      </c>
      <c r="M33" s="35">
        <f t="shared" si="1"/>
        <v>0</v>
      </c>
      <c r="N33" s="35">
        <f t="shared" si="1"/>
        <v>0</v>
      </c>
      <c r="O33" s="35">
        <f t="shared" si="1"/>
        <v>8481.36</v>
      </c>
      <c r="P33" s="35">
        <f t="shared" si="1"/>
        <v>512060</v>
      </c>
      <c r="Q33" s="35">
        <f t="shared" si="1"/>
        <v>0</v>
      </c>
      <c r="R33" s="39">
        <f t="shared" si="1"/>
        <v>584600.27</v>
      </c>
    </row>
  </sheetData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C4" sqref="C4"/>
    </sheetView>
  </sheetViews>
  <sheetFormatPr defaultColWidth="9.00390625" defaultRowHeight="12.75"/>
  <cols>
    <col min="1" max="1" width="24.00390625" style="6" customWidth="1"/>
    <col min="2" max="2" width="11.875" style="6" bestFit="1" customWidth="1"/>
    <col min="3" max="3" width="9.125" style="6" customWidth="1"/>
    <col min="4" max="4" width="6.75390625" style="6" customWidth="1"/>
    <col min="5" max="5" width="11.875" style="6" bestFit="1" customWidth="1"/>
    <col min="6" max="6" width="9.00390625" style="6" customWidth="1"/>
    <col min="7" max="8" width="11.875" style="6" bestFit="1" customWidth="1"/>
    <col min="9" max="9" width="10.75390625" style="6" customWidth="1"/>
    <col min="10" max="10" width="6.75390625" style="6" bestFit="1" customWidth="1"/>
    <col min="11" max="11" width="11.875" style="6" bestFit="1" customWidth="1"/>
    <col min="12" max="12" width="10.75390625" style="6" customWidth="1"/>
    <col min="13" max="14" width="6.75390625" style="6" customWidth="1"/>
    <col min="15" max="15" width="13.875" style="6" bestFit="1" customWidth="1"/>
    <col min="16" max="16" width="11.875" style="6" bestFit="1" customWidth="1"/>
    <col min="17" max="17" width="6.75390625" style="6" bestFit="1" customWidth="1"/>
    <col min="18" max="18" width="12.625" style="6" bestFit="1" customWidth="1"/>
    <col min="19" max="16384" width="9.125" style="6" customWidth="1"/>
  </cols>
  <sheetData>
    <row r="1" spans="1:18" s="3" customFormat="1" ht="31.5" customHeight="1">
      <c r="A1" s="81" t="s">
        <v>174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s="3" customFormat="1" ht="23.25" thickBot="1">
      <c r="B2" s="4"/>
      <c r="C2" s="4"/>
      <c r="D2" s="4"/>
      <c r="E2" s="4"/>
      <c r="F2" s="4"/>
      <c r="H2" s="16" t="s">
        <v>82</v>
      </c>
      <c r="J2" s="16" t="s">
        <v>176</v>
      </c>
      <c r="K2" s="4"/>
      <c r="L2" s="4"/>
      <c r="M2" s="4"/>
      <c r="N2" s="4"/>
      <c r="O2" s="4"/>
      <c r="P2" s="4"/>
      <c r="Q2" s="4"/>
      <c r="R2" s="4"/>
    </row>
    <row r="3" spans="1:19" s="3" customFormat="1" ht="30" customHeight="1" thickBot="1">
      <c r="A3" s="18" t="s">
        <v>62</v>
      </c>
      <c r="B3" s="14" t="s">
        <v>63</v>
      </c>
      <c r="C3" s="14" t="s">
        <v>175</v>
      </c>
      <c r="D3" s="13" t="s">
        <v>178</v>
      </c>
      <c r="E3" s="13" t="s">
        <v>162</v>
      </c>
      <c r="F3" s="14" t="s">
        <v>65</v>
      </c>
      <c r="G3" s="14" t="s">
        <v>163</v>
      </c>
      <c r="H3" s="14" t="s">
        <v>67</v>
      </c>
      <c r="I3" s="14" t="s">
        <v>68</v>
      </c>
      <c r="J3" s="14" t="s">
        <v>164</v>
      </c>
      <c r="K3" s="14" t="s">
        <v>70</v>
      </c>
      <c r="L3" s="14" t="s">
        <v>165</v>
      </c>
      <c r="M3" s="14" t="s">
        <v>166</v>
      </c>
      <c r="N3" s="14" t="s">
        <v>145</v>
      </c>
      <c r="O3" s="14" t="s">
        <v>73</v>
      </c>
      <c r="P3" s="14" t="s">
        <v>74</v>
      </c>
      <c r="Q3" s="14" t="s">
        <v>1</v>
      </c>
      <c r="R3" s="21" t="s">
        <v>2</v>
      </c>
      <c r="S3" s="4"/>
    </row>
    <row r="4" spans="1:18" ht="15.75">
      <c r="A4" s="24" t="s">
        <v>7</v>
      </c>
      <c r="B4" s="70">
        <v>32670</v>
      </c>
      <c r="C4" s="70"/>
      <c r="D4" s="70"/>
      <c r="E4" s="70">
        <v>36000</v>
      </c>
      <c r="F4" s="70">
        <v>320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37">
        <f aca="true" t="shared" si="0" ref="R4:R31">SUM(B4:Q4)</f>
        <v>68990</v>
      </c>
    </row>
    <row r="5" spans="1:18" ht="15.75">
      <c r="A5" s="25" t="s">
        <v>3</v>
      </c>
      <c r="B5" s="70"/>
      <c r="C5" s="70"/>
      <c r="D5" s="70"/>
      <c r="E5" s="70"/>
      <c r="F5" s="70"/>
      <c r="G5" s="70">
        <v>24560.44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38">
        <f t="shared" si="0"/>
        <v>24560.44</v>
      </c>
    </row>
    <row r="6" spans="1:18" ht="15.75">
      <c r="A6" s="25" t="s">
        <v>49</v>
      </c>
      <c r="B6" s="70"/>
      <c r="C6" s="70"/>
      <c r="D6" s="70"/>
      <c r="E6" s="70"/>
      <c r="F6" s="70"/>
      <c r="G6" s="70">
        <v>138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38">
        <f t="shared" si="0"/>
        <v>138</v>
      </c>
    </row>
    <row r="7" spans="1:18" ht="15.75">
      <c r="A7" s="25" t="s">
        <v>37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>
        <v>28</v>
      </c>
      <c r="P7" s="70"/>
      <c r="Q7" s="70"/>
      <c r="R7" s="38">
        <f t="shared" si="0"/>
        <v>28</v>
      </c>
    </row>
    <row r="8" spans="1:18" ht="15.75">
      <c r="A8" s="25" t="s">
        <v>50</v>
      </c>
      <c r="B8" s="70"/>
      <c r="C8" s="70"/>
      <c r="D8" s="70"/>
      <c r="E8" s="70"/>
      <c r="F8" s="70"/>
      <c r="G8" s="70"/>
      <c r="H8" s="70">
        <v>14756</v>
      </c>
      <c r="I8" s="70"/>
      <c r="J8" s="70"/>
      <c r="K8" s="70"/>
      <c r="L8" s="70"/>
      <c r="M8" s="70"/>
      <c r="N8" s="70"/>
      <c r="O8" s="70"/>
      <c r="P8" s="70"/>
      <c r="Q8" s="70"/>
      <c r="R8" s="38">
        <f t="shared" si="0"/>
        <v>14756</v>
      </c>
    </row>
    <row r="9" spans="1:18" ht="15.75">
      <c r="A9" s="25" t="s">
        <v>51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>
        <v>2144.1</v>
      </c>
      <c r="M9" s="70"/>
      <c r="N9" s="70"/>
      <c r="O9" s="70"/>
      <c r="P9" s="70"/>
      <c r="Q9" s="70"/>
      <c r="R9" s="38">
        <f t="shared" si="0"/>
        <v>2144.1</v>
      </c>
    </row>
    <row r="10" spans="1:18" ht="15.75">
      <c r="A10" s="25" t="s">
        <v>0</v>
      </c>
      <c r="B10" s="70"/>
      <c r="C10" s="70"/>
      <c r="D10" s="70"/>
      <c r="E10" s="70"/>
      <c r="F10" s="70"/>
      <c r="G10" s="70"/>
      <c r="H10" s="70"/>
      <c r="I10" s="70">
        <v>1450</v>
      </c>
      <c r="J10" s="70"/>
      <c r="K10" s="70"/>
      <c r="L10" s="70"/>
      <c r="M10" s="70"/>
      <c r="N10" s="70"/>
      <c r="O10" s="70"/>
      <c r="P10" s="70"/>
      <c r="Q10" s="70"/>
      <c r="R10" s="38">
        <f t="shared" si="0"/>
        <v>1450</v>
      </c>
    </row>
    <row r="11" spans="1:18" ht="15.75">
      <c r="A11" s="25" t="s">
        <v>52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>
        <v>3456</v>
      </c>
      <c r="P11" s="70"/>
      <c r="Q11" s="70"/>
      <c r="R11" s="38">
        <f t="shared" si="0"/>
        <v>3456</v>
      </c>
    </row>
    <row r="12" spans="1:18" ht="15.75">
      <c r="A12" s="25" t="s">
        <v>53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>
        <v>346.63</v>
      </c>
      <c r="P12" s="70"/>
      <c r="Q12" s="70"/>
      <c r="R12" s="38">
        <f t="shared" si="0"/>
        <v>346.63</v>
      </c>
    </row>
    <row r="13" spans="1:18" ht="15.75">
      <c r="A13" s="25" t="s">
        <v>54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>
        <v>264</v>
      </c>
      <c r="P13" s="70"/>
      <c r="Q13" s="70"/>
      <c r="R13" s="38">
        <f t="shared" si="0"/>
        <v>264</v>
      </c>
    </row>
    <row r="14" spans="1:18" ht="15.75">
      <c r="A14" s="25" t="s">
        <v>55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>
        <v>10123.3</v>
      </c>
      <c r="M14" s="70"/>
      <c r="N14" s="70"/>
      <c r="O14" s="70"/>
      <c r="P14" s="70"/>
      <c r="Q14" s="70"/>
      <c r="R14" s="38">
        <f t="shared" si="0"/>
        <v>10123.3</v>
      </c>
    </row>
    <row r="15" spans="1:18" ht="15.75">
      <c r="A15" s="25" t="s">
        <v>56</v>
      </c>
      <c r="B15" s="70"/>
      <c r="C15" s="70"/>
      <c r="D15" s="70"/>
      <c r="E15" s="70"/>
      <c r="F15" s="70"/>
      <c r="G15" s="70"/>
      <c r="H15" s="70">
        <v>17958</v>
      </c>
      <c r="I15" s="70"/>
      <c r="J15" s="70"/>
      <c r="K15" s="70"/>
      <c r="L15" s="70"/>
      <c r="M15" s="70"/>
      <c r="N15" s="70"/>
      <c r="O15" s="70"/>
      <c r="P15" s="70"/>
      <c r="Q15" s="70"/>
      <c r="R15" s="38">
        <f t="shared" si="0"/>
        <v>17958</v>
      </c>
    </row>
    <row r="16" spans="1:18" ht="15.75">
      <c r="A16" s="25" t="s">
        <v>57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>
        <v>-70128.99</v>
      </c>
      <c r="P16" s="70"/>
      <c r="Q16" s="70"/>
      <c r="R16" s="38">
        <f t="shared" si="0"/>
        <v>-70128.99</v>
      </c>
    </row>
    <row r="17" spans="1:18" ht="15.75">
      <c r="A17" s="25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>
        <v>-3305</v>
      </c>
      <c r="P17" s="70"/>
      <c r="Q17" s="70"/>
      <c r="R17" s="38">
        <f t="shared" si="0"/>
        <v>-3305</v>
      </c>
    </row>
    <row r="18" spans="1:18" ht="15.75">
      <c r="A18" s="25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>
        <v>-990.14</v>
      </c>
      <c r="P18" s="70"/>
      <c r="Q18" s="70"/>
      <c r="R18" s="38">
        <f t="shared" si="0"/>
        <v>-990.14</v>
      </c>
    </row>
    <row r="19" spans="1:18" ht="15.75">
      <c r="A19" s="25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>
        <v>-74245.66</v>
      </c>
      <c r="P19" s="70"/>
      <c r="Q19" s="70"/>
      <c r="R19" s="38">
        <f t="shared" si="0"/>
        <v>-74245.66</v>
      </c>
    </row>
    <row r="20" spans="1:18" ht="15.75">
      <c r="A20" s="25" t="s">
        <v>58</v>
      </c>
      <c r="B20" s="70"/>
      <c r="C20" s="70"/>
      <c r="D20" s="70"/>
      <c r="E20" s="70"/>
      <c r="F20" s="70"/>
      <c r="G20" s="70"/>
      <c r="H20" s="70"/>
      <c r="I20" s="70"/>
      <c r="J20" s="70"/>
      <c r="K20" s="70">
        <v>10101.01</v>
      </c>
      <c r="L20" s="70"/>
      <c r="M20" s="70"/>
      <c r="N20" s="70"/>
      <c r="O20" s="70"/>
      <c r="P20" s="70"/>
      <c r="Q20" s="70"/>
      <c r="R20" s="38">
        <f t="shared" si="0"/>
        <v>10101.01</v>
      </c>
    </row>
    <row r="21" spans="1:18" ht="15.75">
      <c r="A21" s="25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>
        <v>1440</v>
      </c>
      <c r="P21" s="70"/>
      <c r="Q21" s="70"/>
      <c r="R21" s="38">
        <f t="shared" si="0"/>
        <v>1440</v>
      </c>
    </row>
    <row r="22" spans="1:18" ht="15.75">
      <c r="A22" s="25" t="s">
        <v>60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>
        <v>16800</v>
      </c>
      <c r="Q22" s="70"/>
      <c r="R22" s="38">
        <f t="shared" si="0"/>
        <v>16800</v>
      </c>
    </row>
    <row r="23" spans="1:18" s="5" customFormat="1" ht="15.75">
      <c r="A23" s="45" t="s">
        <v>61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>
        <v>-2880</v>
      </c>
      <c r="M23" s="70"/>
      <c r="N23" s="70"/>
      <c r="O23" s="70"/>
      <c r="P23" s="70"/>
      <c r="Q23" s="70"/>
      <c r="R23" s="38">
        <f t="shared" si="0"/>
        <v>-2880</v>
      </c>
    </row>
    <row r="24" spans="1:18" ht="15.75">
      <c r="A24" s="25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38">
        <f t="shared" si="0"/>
        <v>0</v>
      </c>
    </row>
    <row r="25" spans="1:18" ht="15.75">
      <c r="A25" s="25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38">
        <f t="shared" si="0"/>
        <v>0</v>
      </c>
    </row>
    <row r="26" spans="1:18" ht="15.75">
      <c r="A26" s="25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38">
        <f t="shared" si="0"/>
        <v>0</v>
      </c>
    </row>
    <row r="27" spans="1:18" ht="15.75">
      <c r="A27" s="2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38">
        <f t="shared" si="0"/>
        <v>0</v>
      </c>
    </row>
    <row r="28" spans="1:18" ht="15.75">
      <c r="A28" s="25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38">
        <f t="shared" si="0"/>
        <v>0</v>
      </c>
    </row>
    <row r="29" spans="1:18" ht="15.75">
      <c r="A29" s="2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38">
        <f t="shared" si="0"/>
        <v>0</v>
      </c>
    </row>
    <row r="30" spans="1:18" ht="15.75">
      <c r="A30" s="25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38">
        <f t="shared" si="0"/>
        <v>0</v>
      </c>
    </row>
    <row r="31" spans="1:18" ht="15.75">
      <c r="A31" s="25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38">
        <f t="shared" si="0"/>
        <v>0</v>
      </c>
    </row>
    <row r="32" spans="1:18" ht="18.75">
      <c r="A32" s="4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38"/>
    </row>
    <row r="33" spans="1:18" ht="19.5" thickBot="1">
      <c r="A33" s="34" t="s">
        <v>77</v>
      </c>
      <c r="B33" s="35">
        <f>SUM(B4:B32)</f>
        <v>32670</v>
      </c>
      <c r="C33" s="35">
        <f aca="true" t="shared" si="1" ref="C33:R33">SUM(C4:C32)</f>
        <v>0</v>
      </c>
      <c r="D33" s="35">
        <f t="shared" si="1"/>
        <v>0</v>
      </c>
      <c r="E33" s="35">
        <f t="shared" si="1"/>
        <v>36000</v>
      </c>
      <c r="F33" s="35">
        <f t="shared" si="1"/>
        <v>320</v>
      </c>
      <c r="G33" s="35">
        <f t="shared" si="1"/>
        <v>24698.44</v>
      </c>
      <c r="H33" s="35">
        <f t="shared" si="1"/>
        <v>32714</v>
      </c>
      <c r="I33" s="35">
        <f t="shared" si="1"/>
        <v>1450</v>
      </c>
      <c r="J33" s="35">
        <f t="shared" si="1"/>
        <v>0</v>
      </c>
      <c r="K33" s="35">
        <f t="shared" si="1"/>
        <v>10101.01</v>
      </c>
      <c r="L33" s="35">
        <f t="shared" si="1"/>
        <v>9387.4</v>
      </c>
      <c r="M33" s="35">
        <f t="shared" si="1"/>
        <v>0</v>
      </c>
      <c r="N33" s="35">
        <f t="shared" si="1"/>
        <v>0</v>
      </c>
      <c r="O33" s="35">
        <f t="shared" si="1"/>
        <v>-143135.16</v>
      </c>
      <c r="P33" s="35">
        <f t="shared" si="1"/>
        <v>16800</v>
      </c>
      <c r="Q33" s="35">
        <f t="shared" si="1"/>
        <v>0</v>
      </c>
      <c r="R33" s="39">
        <f t="shared" si="1"/>
        <v>21005.690000000024</v>
      </c>
    </row>
  </sheetData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C4" sqref="C4"/>
    </sheetView>
  </sheetViews>
  <sheetFormatPr defaultColWidth="9.00390625" defaultRowHeight="12.75"/>
  <cols>
    <col min="1" max="1" width="21.625" style="6" customWidth="1"/>
    <col min="2" max="2" width="11.875" style="6" bestFit="1" customWidth="1"/>
    <col min="3" max="3" width="8.875" style="6" customWidth="1"/>
    <col min="4" max="5" width="6.75390625" style="6" customWidth="1"/>
    <col min="6" max="6" width="9.00390625" style="6" customWidth="1"/>
    <col min="7" max="7" width="11.875" style="6" bestFit="1" customWidth="1"/>
    <col min="8" max="8" width="10.75390625" style="6" customWidth="1"/>
    <col min="9" max="9" width="6.75390625" style="6" customWidth="1"/>
    <col min="10" max="13" width="10.75390625" style="6" customWidth="1"/>
    <col min="14" max="14" width="6.75390625" style="6" customWidth="1"/>
    <col min="15" max="15" width="12.625" style="6" customWidth="1"/>
    <col min="16" max="16" width="6.75390625" style="6" customWidth="1"/>
    <col min="17" max="17" width="6.75390625" style="6" bestFit="1" customWidth="1"/>
    <col min="18" max="18" width="12.625" style="6" bestFit="1" customWidth="1"/>
    <col min="19" max="16384" width="9.125" style="6" customWidth="1"/>
  </cols>
  <sheetData>
    <row r="1" spans="1:18" s="3" customFormat="1" ht="31.5" customHeight="1">
      <c r="A1" s="81" t="s">
        <v>174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s="3" customFormat="1" ht="23.25" thickBot="1">
      <c r="B2" s="4"/>
      <c r="C2" s="4"/>
      <c r="D2" s="4"/>
      <c r="E2" s="4"/>
      <c r="F2" s="4"/>
      <c r="H2" s="16" t="s">
        <v>83</v>
      </c>
      <c r="J2" s="16" t="s">
        <v>176</v>
      </c>
      <c r="K2" s="4"/>
      <c r="L2" s="4"/>
      <c r="M2" s="4"/>
      <c r="N2" s="4"/>
      <c r="O2" s="4"/>
      <c r="P2" s="4"/>
      <c r="Q2" s="4"/>
      <c r="R2" s="4"/>
    </row>
    <row r="3" spans="1:19" s="3" customFormat="1" ht="30" customHeight="1" thickBot="1">
      <c r="A3" s="18" t="s">
        <v>62</v>
      </c>
      <c r="B3" s="14" t="s">
        <v>63</v>
      </c>
      <c r="C3" s="14" t="s">
        <v>175</v>
      </c>
      <c r="D3" s="13" t="s">
        <v>178</v>
      </c>
      <c r="E3" s="13" t="s">
        <v>162</v>
      </c>
      <c r="F3" s="14" t="s">
        <v>65</v>
      </c>
      <c r="G3" s="14" t="s">
        <v>163</v>
      </c>
      <c r="H3" s="14" t="s">
        <v>67</v>
      </c>
      <c r="I3" s="14" t="s">
        <v>68</v>
      </c>
      <c r="J3" s="14" t="s">
        <v>164</v>
      </c>
      <c r="K3" s="14" t="s">
        <v>70</v>
      </c>
      <c r="L3" s="14" t="s">
        <v>165</v>
      </c>
      <c r="M3" s="14" t="s">
        <v>166</v>
      </c>
      <c r="N3" s="14" t="s">
        <v>145</v>
      </c>
      <c r="O3" s="14" t="s">
        <v>73</v>
      </c>
      <c r="P3" s="14" t="s">
        <v>74</v>
      </c>
      <c r="Q3" s="14" t="s">
        <v>1</v>
      </c>
      <c r="R3" s="21" t="s">
        <v>2</v>
      </c>
      <c r="S3" s="4"/>
    </row>
    <row r="4" spans="1:18" ht="15.75">
      <c r="A4" s="24" t="s">
        <v>7</v>
      </c>
      <c r="B4" s="69">
        <v>35170</v>
      </c>
      <c r="C4" s="69"/>
      <c r="D4" s="69"/>
      <c r="E4" s="69"/>
      <c r="F4" s="69">
        <v>320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37">
        <f aca="true" t="shared" si="0" ref="R4:R31">SUM(B4:Q4)</f>
        <v>35490</v>
      </c>
    </row>
    <row r="5" spans="1:18" ht="15.75">
      <c r="A5" s="25" t="s">
        <v>3</v>
      </c>
      <c r="B5" s="70"/>
      <c r="C5" s="70"/>
      <c r="D5" s="70"/>
      <c r="E5" s="70"/>
      <c r="F5" s="70"/>
      <c r="G5" s="70">
        <v>12705.44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38">
        <f t="shared" si="0"/>
        <v>12705.44</v>
      </c>
    </row>
    <row r="6" spans="1:18" ht="15.75">
      <c r="A6" s="25" t="s">
        <v>49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38">
        <f t="shared" si="0"/>
        <v>0</v>
      </c>
    </row>
    <row r="7" spans="1:18" ht="15.75">
      <c r="A7" s="25" t="s">
        <v>37</v>
      </c>
      <c r="B7" s="70"/>
      <c r="C7" s="70"/>
      <c r="D7" s="70"/>
      <c r="E7" s="70"/>
      <c r="F7" s="70"/>
      <c r="G7" s="70"/>
      <c r="H7" s="70">
        <v>8212</v>
      </c>
      <c r="I7" s="70"/>
      <c r="J7" s="70"/>
      <c r="K7" s="70"/>
      <c r="L7" s="70"/>
      <c r="M7" s="70"/>
      <c r="N7" s="70"/>
      <c r="O7" s="70">
        <v>726.8</v>
      </c>
      <c r="P7" s="70"/>
      <c r="Q7" s="70"/>
      <c r="R7" s="38">
        <f t="shared" si="0"/>
        <v>8938.8</v>
      </c>
    </row>
    <row r="8" spans="1:18" ht="15.75">
      <c r="A8" s="25" t="s">
        <v>50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38">
        <f t="shared" si="0"/>
        <v>0</v>
      </c>
    </row>
    <row r="9" spans="1:18" ht="15.75">
      <c r="A9" s="25" t="s">
        <v>51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>
        <v>7011.02</v>
      </c>
      <c r="M9" s="70"/>
      <c r="N9" s="70"/>
      <c r="O9" s="70"/>
      <c r="P9" s="70"/>
      <c r="Q9" s="70"/>
      <c r="R9" s="38">
        <f t="shared" si="0"/>
        <v>7011.02</v>
      </c>
    </row>
    <row r="10" spans="1:18" ht="15.75">
      <c r="A10" s="25" t="s">
        <v>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38">
        <f t="shared" si="0"/>
        <v>0</v>
      </c>
    </row>
    <row r="11" spans="1:18" ht="15.75">
      <c r="A11" s="25" t="s">
        <v>52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38">
        <f t="shared" si="0"/>
        <v>0</v>
      </c>
    </row>
    <row r="12" spans="1:18" ht="15.75">
      <c r="A12" s="25" t="s">
        <v>53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38">
        <f t="shared" si="0"/>
        <v>0</v>
      </c>
    </row>
    <row r="13" spans="1:18" ht="15.75">
      <c r="A13" s="25" t="s">
        <v>100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>
        <v>1292</v>
      </c>
      <c r="P13" s="70"/>
      <c r="Q13" s="70"/>
      <c r="R13" s="38">
        <f t="shared" si="0"/>
        <v>1292</v>
      </c>
    </row>
    <row r="14" spans="1:18" ht="15.75">
      <c r="A14" s="25" t="s">
        <v>55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38">
        <f t="shared" si="0"/>
        <v>0</v>
      </c>
    </row>
    <row r="15" spans="1:18" ht="15.75">
      <c r="A15" s="25" t="s">
        <v>56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38">
        <f t="shared" si="0"/>
        <v>0</v>
      </c>
    </row>
    <row r="16" spans="1:18" ht="15.75">
      <c r="A16" s="25" t="s">
        <v>57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>
        <v>-64736</v>
      </c>
      <c r="P16" s="70"/>
      <c r="Q16" s="70"/>
      <c r="R16" s="38">
        <f t="shared" si="0"/>
        <v>-64736</v>
      </c>
    </row>
    <row r="17" spans="1:18" ht="15.75">
      <c r="A17" s="25" t="s">
        <v>98</v>
      </c>
      <c r="B17" s="70"/>
      <c r="C17" s="70"/>
      <c r="D17" s="70"/>
      <c r="E17" s="70"/>
      <c r="F17" s="70"/>
      <c r="G17" s="70"/>
      <c r="H17" s="70"/>
      <c r="I17" s="70"/>
      <c r="J17" s="70">
        <v>1743.31</v>
      </c>
      <c r="K17" s="70"/>
      <c r="L17" s="70"/>
      <c r="M17" s="70"/>
      <c r="N17" s="70"/>
      <c r="O17" s="70"/>
      <c r="P17" s="70"/>
      <c r="Q17" s="70"/>
      <c r="R17" s="38">
        <f t="shared" si="0"/>
        <v>1743.31</v>
      </c>
    </row>
    <row r="18" spans="1:18" ht="15.75">
      <c r="A18" s="25" t="s">
        <v>99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>
        <v>2397</v>
      </c>
      <c r="N18" s="70"/>
      <c r="O18" s="70"/>
      <c r="P18" s="70"/>
      <c r="Q18" s="70"/>
      <c r="R18" s="38">
        <f t="shared" si="0"/>
        <v>2397</v>
      </c>
    </row>
    <row r="19" spans="1:18" ht="15.75">
      <c r="A19" s="25" t="s">
        <v>101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>
        <v>829.5</v>
      </c>
      <c r="P19" s="70"/>
      <c r="Q19" s="70"/>
      <c r="R19" s="38">
        <f t="shared" si="0"/>
        <v>829.5</v>
      </c>
    </row>
    <row r="20" spans="1:18" ht="15.75">
      <c r="A20" s="25" t="s">
        <v>58</v>
      </c>
      <c r="B20" s="70"/>
      <c r="C20" s="70"/>
      <c r="D20" s="70"/>
      <c r="E20" s="70"/>
      <c r="F20" s="70"/>
      <c r="G20" s="70"/>
      <c r="H20" s="70"/>
      <c r="I20" s="70"/>
      <c r="J20" s="70"/>
      <c r="K20" s="70">
        <v>5689.68</v>
      </c>
      <c r="L20" s="70"/>
      <c r="M20" s="70"/>
      <c r="N20" s="70"/>
      <c r="O20" s="70">
        <v>3278</v>
      </c>
      <c r="P20" s="70"/>
      <c r="Q20" s="70"/>
      <c r="R20" s="38">
        <f t="shared" si="0"/>
        <v>8967.68</v>
      </c>
    </row>
    <row r="21" spans="1:18" ht="15.75">
      <c r="A21" s="25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38">
        <f t="shared" si="0"/>
        <v>0</v>
      </c>
    </row>
    <row r="22" spans="1:18" ht="15.75">
      <c r="A22" s="25" t="s">
        <v>60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38">
        <f t="shared" si="0"/>
        <v>0</v>
      </c>
    </row>
    <row r="23" spans="1:18" s="5" customFormat="1" ht="15.75">
      <c r="A23" s="45" t="s">
        <v>61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38">
        <f t="shared" si="0"/>
        <v>0</v>
      </c>
    </row>
    <row r="24" spans="1:18" ht="15.75">
      <c r="A24" s="25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38">
        <f t="shared" si="0"/>
        <v>0</v>
      </c>
    </row>
    <row r="25" spans="1:18" ht="15.75">
      <c r="A25" s="25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38">
        <f t="shared" si="0"/>
        <v>0</v>
      </c>
    </row>
    <row r="26" spans="1:18" ht="15.75">
      <c r="A26" s="25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38">
        <f t="shared" si="0"/>
        <v>0</v>
      </c>
    </row>
    <row r="27" spans="1:18" ht="15.75">
      <c r="A27" s="2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38">
        <f t="shared" si="0"/>
        <v>0</v>
      </c>
    </row>
    <row r="28" spans="1:18" ht="15.75">
      <c r="A28" s="25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38">
        <f t="shared" si="0"/>
        <v>0</v>
      </c>
    </row>
    <row r="29" spans="1:18" ht="15.75">
      <c r="A29" s="2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38">
        <f t="shared" si="0"/>
        <v>0</v>
      </c>
    </row>
    <row r="30" spans="1:18" ht="15.75">
      <c r="A30" s="25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38">
        <f t="shared" si="0"/>
        <v>0</v>
      </c>
    </row>
    <row r="31" spans="1:18" ht="15.75">
      <c r="A31" s="25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38">
        <f t="shared" si="0"/>
        <v>0</v>
      </c>
    </row>
    <row r="32" spans="1:18" ht="18.75">
      <c r="A32" s="4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38"/>
    </row>
    <row r="33" spans="1:18" ht="19.5" thickBot="1">
      <c r="A33" s="34" t="s">
        <v>77</v>
      </c>
      <c r="B33" s="35">
        <f>SUM(B4:B32)</f>
        <v>35170</v>
      </c>
      <c r="C33" s="35">
        <f aca="true" t="shared" si="1" ref="C33:R33">SUM(C4:C32)</f>
        <v>0</v>
      </c>
      <c r="D33" s="35">
        <f t="shared" si="1"/>
        <v>0</v>
      </c>
      <c r="E33" s="35">
        <f t="shared" si="1"/>
        <v>0</v>
      </c>
      <c r="F33" s="35">
        <f t="shared" si="1"/>
        <v>320</v>
      </c>
      <c r="G33" s="35">
        <f t="shared" si="1"/>
        <v>12705.44</v>
      </c>
      <c r="H33" s="35">
        <f t="shared" si="1"/>
        <v>8212</v>
      </c>
      <c r="I33" s="35">
        <f t="shared" si="1"/>
        <v>0</v>
      </c>
      <c r="J33" s="35">
        <f t="shared" si="1"/>
        <v>1743.31</v>
      </c>
      <c r="K33" s="35">
        <f t="shared" si="1"/>
        <v>5689.68</v>
      </c>
      <c r="L33" s="35">
        <f t="shared" si="1"/>
        <v>7011.02</v>
      </c>
      <c r="M33" s="35">
        <f t="shared" si="1"/>
        <v>2397</v>
      </c>
      <c r="N33" s="35">
        <f t="shared" si="1"/>
        <v>0</v>
      </c>
      <c r="O33" s="35">
        <f t="shared" si="1"/>
        <v>-58609.7</v>
      </c>
      <c r="P33" s="35">
        <f t="shared" si="1"/>
        <v>0</v>
      </c>
      <c r="Q33" s="35">
        <f t="shared" si="1"/>
        <v>0</v>
      </c>
      <c r="R33" s="39">
        <f t="shared" si="1"/>
        <v>14638.75000000001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C4" sqref="C4"/>
    </sheetView>
  </sheetViews>
  <sheetFormatPr defaultColWidth="9.00390625" defaultRowHeight="12.75"/>
  <cols>
    <col min="1" max="1" width="22.875" style="6" customWidth="1"/>
    <col min="2" max="3" width="12.00390625" style="6" bestFit="1" customWidth="1"/>
    <col min="4" max="4" width="6.75390625" style="6" customWidth="1"/>
    <col min="5" max="5" width="12.00390625" style="6" bestFit="1" customWidth="1"/>
    <col min="6" max="6" width="9.00390625" style="6" customWidth="1"/>
    <col min="7" max="8" width="12.00390625" style="6" bestFit="1" customWidth="1"/>
    <col min="9" max="9" width="6.75390625" style="6" customWidth="1"/>
    <col min="10" max="10" width="6.75390625" style="6" bestFit="1" customWidth="1"/>
    <col min="11" max="11" width="12.00390625" style="6" bestFit="1" customWidth="1"/>
    <col min="12" max="13" width="10.75390625" style="6" customWidth="1"/>
    <col min="14" max="14" width="6.75390625" style="6" customWidth="1"/>
    <col min="15" max="15" width="7.875" style="6" customWidth="1"/>
    <col min="16" max="16" width="14.00390625" style="6" bestFit="1" customWidth="1"/>
    <col min="17" max="17" width="6.75390625" style="6" bestFit="1" customWidth="1"/>
    <col min="18" max="18" width="13.875" style="6" bestFit="1" customWidth="1"/>
    <col min="19" max="16384" width="9.125" style="6" customWidth="1"/>
  </cols>
  <sheetData>
    <row r="1" spans="1:18" s="3" customFormat="1" ht="31.5" customHeight="1">
      <c r="A1" s="81" t="s">
        <v>174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s="3" customFormat="1" ht="23.25" thickBot="1">
      <c r="B2" s="4"/>
      <c r="C2" s="4"/>
      <c r="D2" s="4"/>
      <c r="E2" s="4"/>
      <c r="F2" s="4"/>
      <c r="H2" s="16" t="s">
        <v>84</v>
      </c>
      <c r="J2" s="16" t="s">
        <v>176</v>
      </c>
      <c r="K2" s="4"/>
      <c r="L2" s="4"/>
      <c r="M2" s="4"/>
      <c r="N2" s="4"/>
      <c r="O2" s="4"/>
      <c r="P2" s="4"/>
      <c r="Q2" s="4"/>
      <c r="R2" s="4"/>
    </row>
    <row r="3" spans="1:19" s="3" customFormat="1" ht="30" customHeight="1" thickBot="1">
      <c r="A3" s="18" t="s">
        <v>62</v>
      </c>
      <c r="B3" s="14" t="s">
        <v>63</v>
      </c>
      <c r="C3" s="14" t="s">
        <v>175</v>
      </c>
      <c r="D3" s="13" t="s">
        <v>178</v>
      </c>
      <c r="E3" s="13" t="s">
        <v>162</v>
      </c>
      <c r="F3" s="14" t="s">
        <v>65</v>
      </c>
      <c r="G3" s="14" t="s">
        <v>163</v>
      </c>
      <c r="H3" s="14" t="s">
        <v>67</v>
      </c>
      <c r="I3" s="14" t="s">
        <v>68</v>
      </c>
      <c r="J3" s="14" t="s">
        <v>164</v>
      </c>
      <c r="K3" s="14" t="s">
        <v>70</v>
      </c>
      <c r="L3" s="14" t="s">
        <v>165</v>
      </c>
      <c r="M3" s="14" t="s">
        <v>166</v>
      </c>
      <c r="N3" s="14" t="s">
        <v>145</v>
      </c>
      <c r="O3" s="14" t="s">
        <v>73</v>
      </c>
      <c r="P3" s="14" t="s">
        <v>74</v>
      </c>
      <c r="Q3" s="14" t="s">
        <v>1</v>
      </c>
      <c r="R3" s="21" t="s">
        <v>2</v>
      </c>
      <c r="S3" s="4"/>
    </row>
    <row r="4" spans="1:18" ht="15.75">
      <c r="A4" s="24" t="s">
        <v>7</v>
      </c>
      <c r="B4" s="69">
        <v>45716.64</v>
      </c>
      <c r="C4" s="69">
        <v>9000</v>
      </c>
      <c r="D4" s="69"/>
      <c r="E4" s="69">
        <v>39000</v>
      </c>
      <c r="F4" s="69">
        <v>320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37">
        <f aca="true" t="shared" si="0" ref="R4:R31">SUM(B4:Q4)</f>
        <v>94036.64</v>
      </c>
    </row>
    <row r="5" spans="1:18" ht="15.75">
      <c r="A5" s="25" t="s">
        <v>3</v>
      </c>
      <c r="B5" s="70"/>
      <c r="C5" s="70"/>
      <c r="D5" s="70"/>
      <c r="E5" s="70"/>
      <c r="F5" s="70"/>
      <c r="G5" s="70">
        <v>32765.04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38">
        <f t="shared" si="0"/>
        <v>32765.04</v>
      </c>
    </row>
    <row r="6" spans="1:18" ht="15.75">
      <c r="A6" s="25" t="s">
        <v>49</v>
      </c>
      <c r="B6" s="70"/>
      <c r="C6" s="70"/>
      <c r="D6" s="70"/>
      <c r="E6" s="70"/>
      <c r="F6" s="70"/>
      <c r="G6" s="70">
        <v>184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38">
        <f t="shared" si="0"/>
        <v>184</v>
      </c>
    </row>
    <row r="7" spans="1:18" ht="15.75">
      <c r="A7" s="25" t="s">
        <v>37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>
        <v>21</v>
      </c>
      <c r="P7" s="70"/>
      <c r="Q7" s="70"/>
      <c r="R7" s="38">
        <f t="shared" si="0"/>
        <v>21</v>
      </c>
    </row>
    <row r="8" spans="1:18" ht="15.75">
      <c r="A8" s="25" t="s">
        <v>50</v>
      </c>
      <c r="B8" s="70"/>
      <c r="C8" s="70"/>
      <c r="D8" s="70"/>
      <c r="E8" s="70"/>
      <c r="F8" s="70"/>
      <c r="G8" s="70"/>
      <c r="H8" s="70">
        <v>7600</v>
      </c>
      <c r="I8" s="70"/>
      <c r="J8" s="70"/>
      <c r="K8" s="70"/>
      <c r="L8" s="70"/>
      <c r="M8" s="70"/>
      <c r="N8" s="70"/>
      <c r="O8" s="70"/>
      <c r="P8" s="70"/>
      <c r="Q8" s="70"/>
      <c r="R8" s="38">
        <f t="shared" si="0"/>
        <v>7600</v>
      </c>
    </row>
    <row r="9" spans="1:18" ht="15.75">
      <c r="A9" s="25" t="s">
        <v>51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>
        <v>363</v>
      </c>
      <c r="M9" s="70"/>
      <c r="N9" s="70"/>
      <c r="O9" s="70"/>
      <c r="P9" s="70"/>
      <c r="Q9" s="70"/>
      <c r="R9" s="38">
        <f t="shared" si="0"/>
        <v>363</v>
      </c>
    </row>
    <row r="10" spans="1:18" ht="15.75">
      <c r="A10" s="25" t="s">
        <v>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38">
        <f t="shared" si="0"/>
        <v>0</v>
      </c>
    </row>
    <row r="11" spans="1:18" ht="15.75">
      <c r="A11" s="25" t="s">
        <v>52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38">
        <f t="shared" si="0"/>
        <v>0</v>
      </c>
    </row>
    <row r="12" spans="1:18" ht="15.75">
      <c r="A12" s="25" t="s">
        <v>53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38">
        <f t="shared" si="0"/>
        <v>0</v>
      </c>
    </row>
    <row r="13" spans="1:18" ht="15.75">
      <c r="A13" s="25" t="s">
        <v>54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38">
        <f t="shared" si="0"/>
        <v>0</v>
      </c>
    </row>
    <row r="14" spans="1:18" ht="15.75">
      <c r="A14" s="25" t="s">
        <v>102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>
        <v>2643.88</v>
      </c>
      <c r="M14" s="70"/>
      <c r="N14" s="70"/>
      <c r="O14" s="70"/>
      <c r="P14" s="70"/>
      <c r="Q14" s="70"/>
      <c r="R14" s="38">
        <f t="shared" si="0"/>
        <v>2643.88</v>
      </c>
    </row>
    <row r="15" spans="1:18" ht="15.75">
      <c r="A15" s="25" t="s">
        <v>56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38">
        <f t="shared" si="0"/>
        <v>0</v>
      </c>
    </row>
    <row r="16" spans="1:18" ht="15.75">
      <c r="A16" s="25" t="s">
        <v>57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38">
        <f t="shared" si="0"/>
        <v>0</v>
      </c>
    </row>
    <row r="17" spans="1:18" ht="15.75">
      <c r="A17" s="25" t="s">
        <v>103</v>
      </c>
      <c r="B17" s="70"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>
        <v>570</v>
      </c>
      <c r="N17" s="70"/>
      <c r="O17" s="70"/>
      <c r="P17" s="70"/>
      <c r="Q17" s="70"/>
      <c r="R17" s="38">
        <f t="shared" si="0"/>
        <v>570</v>
      </c>
    </row>
    <row r="18" spans="1:18" ht="15.75">
      <c r="A18" s="25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38">
        <f t="shared" si="0"/>
        <v>0</v>
      </c>
    </row>
    <row r="19" spans="1:18" ht="15.75">
      <c r="A19" s="25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38">
        <f t="shared" si="0"/>
        <v>0</v>
      </c>
    </row>
    <row r="20" spans="1:18" ht="15.75">
      <c r="A20" s="25" t="s">
        <v>58</v>
      </c>
      <c r="B20" s="70"/>
      <c r="C20" s="70"/>
      <c r="D20" s="70"/>
      <c r="E20" s="70"/>
      <c r="F20" s="70"/>
      <c r="G20" s="70"/>
      <c r="H20" s="70"/>
      <c r="I20" s="70"/>
      <c r="J20" s="70"/>
      <c r="K20" s="70">
        <v>12690.43</v>
      </c>
      <c r="L20" s="70"/>
      <c r="M20" s="70"/>
      <c r="N20" s="70"/>
      <c r="O20" s="70"/>
      <c r="P20" s="70"/>
      <c r="Q20" s="70"/>
      <c r="R20" s="38">
        <f t="shared" si="0"/>
        <v>12690.43</v>
      </c>
    </row>
    <row r="21" spans="1:18" ht="15.75">
      <c r="A21" s="25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38">
        <f t="shared" si="0"/>
        <v>0</v>
      </c>
    </row>
    <row r="22" spans="1:18" ht="15.75">
      <c r="A22" s="25" t="s">
        <v>104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>
        <v>-256030</v>
      </c>
      <c r="Q22" s="70"/>
      <c r="R22" s="38">
        <f t="shared" si="0"/>
        <v>-256030</v>
      </c>
    </row>
    <row r="23" spans="1:18" s="5" customFormat="1" ht="15.75">
      <c r="A23" s="45" t="s">
        <v>61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38">
        <f t="shared" si="0"/>
        <v>0</v>
      </c>
    </row>
    <row r="24" spans="1:18" ht="15.75">
      <c r="A24" s="25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38">
        <f t="shared" si="0"/>
        <v>0</v>
      </c>
    </row>
    <row r="25" spans="1:18" ht="15.75">
      <c r="A25" s="25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38">
        <f t="shared" si="0"/>
        <v>0</v>
      </c>
    </row>
    <row r="26" spans="1:18" ht="15.75">
      <c r="A26" s="25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38">
        <f t="shared" si="0"/>
        <v>0</v>
      </c>
    </row>
    <row r="27" spans="1:18" ht="15.75">
      <c r="A27" s="2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38">
        <f t="shared" si="0"/>
        <v>0</v>
      </c>
    </row>
    <row r="28" spans="1:18" ht="15.75">
      <c r="A28" s="25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38">
        <f t="shared" si="0"/>
        <v>0</v>
      </c>
    </row>
    <row r="29" spans="1:18" ht="15.75">
      <c r="A29" s="2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38">
        <f t="shared" si="0"/>
        <v>0</v>
      </c>
    </row>
    <row r="30" spans="1:18" ht="15.75">
      <c r="A30" s="25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38">
        <f t="shared" si="0"/>
        <v>0</v>
      </c>
    </row>
    <row r="31" spans="1:18" ht="15.75">
      <c r="A31" s="25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38">
        <f t="shared" si="0"/>
        <v>0</v>
      </c>
    </row>
    <row r="32" spans="1:18" ht="18.75">
      <c r="A32" s="4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38"/>
    </row>
    <row r="33" spans="1:18" ht="19.5" thickBot="1">
      <c r="A33" s="34" t="s">
        <v>77</v>
      </c>
      <c r="B33" s="35">
        <f>SUM(B4:B32)</f>
        <v>45716.64</v>
      </c>
      <c r="C33" s="35">
        <f aca="true" t="shared" si="1" ref="C33:R33">SUM(C4:C32)</f>
        <v>9000</v>
      </c>
      <c r="D33" s="35">
        <f t="shared" si="1"/>
        <v>0</v>
      </c>
      <c r="E33" s="35">
        <f t="shared" si="1"/>
        <v>39000</v>
      </c>
      <c r="F33" s="35">
        <f t="shared" si="1"/>
        <v>320</v>
      </c>
      <c r="G33" s="35">
        <f t="shared" si="1"/>
        <v>32949.04</v>
      </c>
      <c r="H33" s="35">
        <f t="shared" si="1"/>
        <v>7600</v>
      </c>
      <c r="I33" s="35">
        <f t="shared" si="1"/>
        <v>0</v>
      </c>
      <c r="J33" s="35">
        <f t="shared" si="1"/>
        <v>0</v>
      </c>
      <c r="K33" s="35">
        <f t="shared" si="1"/>
        <v>12690.43</v>
      </c>
      <c r="L33" s="35">
        <f t="shared" si="1"/>
        <v>3006.88</v>
      </c>
      <c r="M33" s="35">
        <f t="shared" si="1"/>
        <v>570</v>
      </c>
      <c r="N33" s="35">
        <f t="shared" si="1"/>
        <v>0</v>
      </c>
      <c r="O33" s="35">
        <f t="shared" si="1"/>
        <v>21</v>
      </c>
      <c r="P33" s="35">
        <f t="shared" si="1"/>
        <v>-256030</v>
      </c>
      <c r="Q33" s="35">
        <f t="shared" si="1"/>
        <v>0</v>
      </c>
      <c r="R33" s="39">
        <f t="shared" si="1"/>
        <v>-105156.01000000001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СКИБР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Клосеп В.А., разраб. Владимир Хайченко</dc:creator>
  <cp:keywords/>
  <dc:description/>
  <cp:lastModifiedBy>Владимир Хайченко</cp:lastModifiedBy>
  <cp:lastPrinted>2002-01-28T12:18:17Z</cp:lastPrinted>
  <dcterms:created xsi:type="dcterms:W3CDTF">2001-09-04T05:36:49Z</dcterms:created>
  <dcterms:modified xsi:type="dcterms:W3CDTF">2003-04-21T04:58:40Z</dcterms:modified>
  <cp:category/>
  <cp:version/>
  <cp:contentType/>
  <cp:contentStatus/>
</cp:coreProperties>
</file>